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0"/>
  <workbookPr codeName="ThisWorkbook" defaultThemeVersion="166925"/>
  <mc:AlternateContent xmlns:mc="http://schemas.openxmlformats.org/markup-compatibility/2006">
    <mc:Choice Requires="x15">
      <x15ac:absPath xmlns:x15ac="http://schemas.microsoft.com/office/spreadsheetml/2010/11/ac" url="/Users/juliocontreras/Downloads/"/>
    </mc:Choice>
  </mc:AlternateContent>
  <xr:revisionPtr revIDLastSave="0" documentId="13_ncr:1_{08CA8B86-BF67-B148-9D32-29FA914CCF01}" xr6:coauthVersionLast="47" xr6:coauthVersionMax="47" xr10:uidLastSave="{00000000-0000-0000-0000-000000000000}"/>
  <bookViews>
    <workbookView xWindow="-29400" yWindow="660" windowWidth="29400" windowHeight="18460" xr2:uid="{00000000-000D-0000-FFFF-FFFF00000000}"/>
  </bookViews>
  <sheets>
    <sheet name="Inicio" sheetId="46" r:id="rId1"/>
    <sheet name="Contenido" sheetId="170" r:id="rId2"/>
    <sheet name="Metodologia" sheetId="171" r:id="rId3"/>
    <sheet name="Información de Mercado" sheetId="270" r:id="rId4"/>
    <sheet name="Empresas Participantes" sheetId="308" r:id="rId5"/>
    <sheet name="Valoración" sheetId="266" r:id="rId6"/>
    <sheet name="Mapeo de cargos" sheetId="327" r:id="rId7"/>
    <sheet name="Data Empresa" sheetId="313" r:id="rId8"/>
    <sheet name="Analisis de Equidad Interna " sheetId="316" r:id="rId9"/>
    <sheet name="Analisis de Dispersión" sheetId="317" r:id="rId10"/>
    <sheet name="Analisis de Equidad Interna" sheetId="318" r:id="rId11"/>
    <sheet name="Market Analyzer" sheetId="283" r:id="rId12"/>
    <sheet name="Análisis de Competitividad" sheetId="216" r:id="rId13"/>
    <sheet name="Mapa de Calor" sheetId="297" r:id="rId14"/>
    <sheet name="Listas desplegables" sheetId="218" state="hidden" r:id="rId15"/>
    <sheet name="Propuesta de Ajuste" sheetId="302" r:id="rId16"/>
    <sheet name="ABC (Propuesta de Ajuste)" sheetId="323" r:id="rId17"/>
    <sheet name="Estrategia de % de Ajuste" sheetId="324" r:id="rId18"/>
    <sheet name="Simulador de Ajuste Salarial" sheetId="300" r:id="rId19"/>
    <sheet name="Data" sheetId="325" r:id="rId20"/>
    <sheet name="Data Mercado" sheetId="246" r:id="rId21"/>
    <sheet name="Acerca de AC Consulting" sheetId="326" r:id="rId22"/>
    <sheet name="Acerca de AC Consulting " sheetId="173" r:id="rId23"/>
    <sheet name="Portafolio de Productos" sheetId="174" r:id="rId24"/>
    <sheet name="Contacto" sheetId="175" r:id="rId25"/>
  </sheets>
  <definedNames>
    <definedName name="_xlnm._FilterDatabase" localSheetId="12" hidden="1">'Análisis de Competitividad'!$A$12:$V$12</definedName>
    <definedName name="_xlnm._FilterDatabase" localSheetId="9" hidden="1">'Analisis de Dispersión'!$A$12:$F$162</definedName>
    <definedName name="_xlnm._FilterDatabase" localSheetId="10" hidden="1">'Analisis de Equidad Interna'!$A$12:$K$162</definedName>
    <definedName name="_xlnm._FilterDatabase" localSheetId="7" hidden="1">'Data Empresa'!$A$12:$AP$162</definedName>
    <definedName name="_xlnm._FilterDatabase" localSheetId="13" hidden="1">'Mapa de Calor'!$A$12:$L$12</definedName>
    <definedName name="_xlnm._FilterDatabase" localSheetId="18" hidden="1">'Simulador de Ajuste Salarial'!$A$16:$T$159</definedName>
    <definedName name="AcF_Val" localSheetId="7">"data"</definedName>
    <definedName name="AcF_Val">#REF!</definedName>
    <definedName name="AcI_Val">#REF!</definedName>
    <definedName name="AcM_Val">#REF!</definedName>
    <definedName name="andromedatech" localSheetId="8">#REF!</definedName>
    <definedName name="ArchivoCezane">#REF!</definedName>
    <definedName name="cervecentro" localSheetId="8">#REF!</definedName>
    <definedName name="Cod">#REF!</definedName>
    <definedName name="CodigoHewitt">#REF!</definedName>
    <definedName name="connectium" localSheetId="8">#REF!</definedName>
    <definedName name="Datacargosselectoa" localSheetId="8">#REF!</definedName>
    <definedName name="Datacargosselectob" localSheetId="8">#REF!</definedName>
    <definedName name="Datacliente" localSheetId="8">#REF!</definedName>
    <definedName name="Datacliente1" localSheetId="8">#REF!</definedName>
    <definedName name="Datagradosselectoa" localSheetId="8">#REF!</definedName>
    <definedName name="Datagradosselectob" localSheetId="8">#REF!</definedName>
    <definedName name="Datagradosselectoc" localSheetId="8">#REF!</definedName>
    <definedName name="Datagradosselectod" localSheetId="8">#REF!</definedName>
    <definedName name="datasalarial" localSheetId="21">#REF!</definedName>
    <definedName name="datasalarial" localSheetId="19">#REF!</definedName>
    <definedName name="datasalarial">'Data Empresa'!$B$13:$AP$162</definedName>
    <definedName name="ekiipago" localSheetId="8">#REF!</definedName>
    <definedName name="Format2Print">#REF!</definedName>
    <definedName name="holadoc" localSheetId="8">#REF!</definedName>
    <definedName name="KHB_Val">#REF!</definedName>
    <definedName name="KHHRS_Val">#REF!</definedName>
    <definedName name="LetterVal">#REF!</definedName>
    <definedName name="LProf">#REF!</definedName>
    <definedName name="PROFIL">#REF!</definedName>
    <definedName name="PSC_Val">#REF!</definedName>
    <definedName name="PSF_Val">#REF!</definedName>
    <definedName name="transversales" localSheetId="8">#REF!</definedName>
    <definedName name="valoracion" localSheetId="21">#REF!</definedName>
    <definedName name="valoracion" localSheetId="8">#REF!</definedName>
    <definedName name="valoracion" localSheetId="19">#REF!</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62" i="297" l="1"/>
  <c r="K162" i="297"/>
  <c r="J162" i="297"/>
  <c r="I162" i="297"/>
  <c r="H162" i="297"/>
  <c r="L161" i="297"/>
  <c r="K161" i="297"/>
  <c r="J161" i="297"/>
  <c r="I161" i="297"/>
  <c r="H161" i="297"/>
  <c r="L160" i="297"/>
  <c r="K160" i="297"/>
  <c r="J160" i="297"/>
  <c r="I160" i="297"/>
  <c r="H160" i="297"/>
  <c r="L159" i="297"/>
  <c r="K159" i="297"/>
  <c r="J159" i="297"/>
  <c r="I159" i="297"/>
  <c r="H159" i="297"/>
  <c r="L158" i="297"/>
  <c r="K158" i="297"/>
  <c r="J158" i="297"/>
  <c r="I158" i="297"/>
  <c r="H158" i="297"/>
  <c r="L157" i="297"/>
  <c r="K157" i="297"/>
  <c r="J157" i="297"/>
  <c r="I157" i="297"/>
  <c r="H157" i="297"/>
  <c r="L156" i="297"/>
  <c r="K156" i="297"/>
  <c r="J156" i="297"/>
  <c r="I156" i="297"/>
  <c r="H156" i="297"/>
  <c r="L155" i="297"/>
  <c r="K155" i="297"/>
  <c r="J155" i="297"/>
  <c r="I155" i="297"/>
  <c r="H155" i="297"/>
  <c r="L154" i="297"/>
  <c r="K154" i="297"/>
  <c r="J154" i="297"/>
  <c r="I154" i="297"/>
  <c r="H154" i="297"/>
  <c r="L153" i="297"/>
  <c r="K153" i="297"/>
  <c r="J153" i="297"/>
  <c r="I153" i="297"/>
  <c r="H153" i="297"/>
  <c r="L152" i="297"/>
  <c r="K152" i="297"/>
  <c r="J152" i="297"/>
  <c r="I152" i="297"/>
  <c r="H152" i="297"/>
  <c r="L151" i="297"/>
  <c r="K151" i="297"/>
  <c r="J151" i="297"/>
  <c r="I151" i="297"/>
  <c r="H151" i="297"/>
  <c r="L150" i="297"/>
  <c r="K150" i="297"/>
  <c r="J150" i="297"/>
  <c r="I150" i="297"/>
  <c r="H150" i="297"/>
  <c r="L149" i="297"/>
  <c r="K149" i="297"/>
  <c r="J149" i="297"/>
  <c r="I149" i="297"/>
  <c r="H149" i="297"/>
  <c r="L148" i="297"/>
  <c r="K148" i="297"/>
  <c r="J148" i="297"/>
  <c r="I148" i="297"/>
  <c r="H148" i="297"/>
  <c r="L147" i="297"/>
  <c r="K147" i="297"/>
  <c r="J147" i="297"/>
  <c r="I147" i="297"/>
  <c r="H147" i="297"/>
  <c r="L146" i="297"/>
  <c r="K146" i="297"/>
  <c r="J146" i="297"/>
  <c r="I146" i="297"/>
  <c r="H146" i="297"/>
  <c r="L145" i="297"/>
  <c r="K145" i="297"/>
  <c r="J145" i="297"/>
  <c r="I145" i="297"/>
  <c r="H145" i="297"/>
  <c r="L144" i="297"/>
  <c r="K144" i="297"/>
  <c r="J144" i="297"/>
  <c r="I144" i="297"/>
  <c r="H144" i="297"/>
  <c r="L143" i="297"/>
  <c r="K143" i="297"/>
  <c r="J143" i="297"/>
  <c r="I143" i="297"/>
  <c r="H143" i="297"/>
  <c r="L142" i="297"/>
  <c r="K142" i="297"/>
  <c r="J142" i="297"/>
  <c r="I142" i="297"/>
  <c r="H142" i="297"/>
  <c r="L141" i="297"/>
  <c r="K141" i="297"/>
  <c r="J141" i="297"/>
  <c r="I141" i="297"/>
  <c r="H141" i="297"/>
  <c r="L140" i="297"/>
  <c r="K140" i="297"/>
  <c r="J140" i="297"/>
  <c r="I140" i="297"/>
  <c r="H140" i="297"/>
  <c r="L139" i="297"/>
  <c r="K139" i="297"/>
  <c r="J139" i="297"/>
  <c r="I139" i="297"/>
  <c r="H139" i="297"/>
  <c r="L138" i="297"/>
  <c r="K138" i="297"/>
  <c r="J138" i="297"/>
  <c r="I138" i="297"/>
  <c r="H138" i="297"/>
  <c r="L137" i="297"/>
  <c r="K137" i="297"/>
  <c r="J137" i="297"/>
  <c r="I137" i="297"/>
  <c r="H137" i="297"/>
  <c r="L136" i="297"/>
  <c r="K136" i="297"/>
  <c r="J136" i="297"/>
  <c r="I136" i="297"/>
  <c r="H136" i="297"/>
  <c r="L135" i="297"/>
  <c r="K135" i="297"/>
  <c r="J135" i="297"/>
  <c r="I135" i="297"/>
  <c r="H135" i="297"/>
  <c r="L134" i="297"/>
  <c r="K134" i="297"/>
  <c r="J134" i="297"/>
  <c r="I134" i="297"/>
  <c r="H134" i="297"/>
  <c r="L133" i="297"/>
  <c r="K133" i="297"/>
  <c r="J133" i="297"/>
  <c r="I133" i="297"/>
  <c r="H133" i="297"/>
  <c r="L132" i="297"/>
  <c r="K132" i="297"/>
  <c r="J132" i="297"/>
  <c r="I132" i="297"/>
  <c r="H132" i="297"/>
  <c r="L131" i="297"/>
  <c r="K131" i="297"/>
  <c r="J131" i="297"/>
  <c r="I131" i="297"/>
  <c r="H131" i="297"/>
  <c r="L130" i="297"/>
  <c r="K130" i="297"/>
  <c r="J130" i="297"/>
  <c r="I130" i="297"/>
  <c r="H130" i="297"/>
  <c r="L129" i="297"/>
  <c r="K129" i="297"/>
  <c r="J129" i="297"/>
  <c r="I129" i="297"/>
  <c r="H129" i="297"/>
  <c r="L128" i="297"/>
  <c r="K128" i="297"/>
  <c r="J128" i="297"/>
  <c r="I128" i="297"/>
  <c r="H128" i="297"/>
  <c r="L127" i="297"/>
  <c r="K127" i="297"/>
  <c r="J127" i="297"/>
  <c r="I127" i="297"/>
  <c r="H127" i="297"/>
  <c r="L126" i="297"/>
  <c r="K126" i="297"/>
  <c r="J126" i="297"/>
  <c r="I126" i="297"/>
  <c r="H126" i="297"/>
  <c r="L125" i="297"/>
  <c r="K125" i="297"/>
  <c r="J125" i="297"/>
  <c r="I125" i="297"/>
  <c r="H125" i="297"/>
  <c r="L124" i="297"/>
  <c r="K124" i="297"/>
  <c r="J124" i="297"/>
  <c r="I124" i="297"/>
  <c r="H124" i="297"/>
  <c r="L123" i="297"/>
  <c r="K123" i="297"/>
  <c r="J123" i="297"/>
  <c r="I123" i="297"/>
  <c r="H123" i="297"/>
  <c r="L122" i="297"/>
  <c r="K122" i="297"/>
  <c r="J122" i="297"/>
  <c r="I122" i="297"/>
  <c r="H122" i="297"/>
  <c r="L121" i="297"/>
  <c r="K121" i="297"/>
  <c r="J121" i="297"/>
  <c r="I121" i="297"/>
  <c r="H121" i="297"/>
  <c r="L120" i="297"/>
  <c r="K120" i="297"/>
  <c r="J120" i="297"/>
  <c r="I120" i="297"/>
  <c r="H120" i="297"/>
  <c r="L119" i="297"/>
  <c r="K119" i="297"/>
  <c r="J119" i="297"/>
  <c r="I119" i="297"/>
  <c r="H119" i="297"/>
  <c r="L118" i="297"/>
  <c r="K118" i="297"/>
  <c r="J118" i="297"/>
  <c r="I118" i="297"/>
  <c r="H118" i="297"/>
  <c r="L117" i="297"/>
  <c r="K117" i="297"/>
  <c r="J117" i="297"/>
  <c r="I117" i="297"/>
  <c r="H117" i="297"/>
  <c r="L116" i="297"/>
  <c r="K116" i="297"/>
  <c r="J116" i="297"/>
  <c r="I116" i="297"/>
  <c r="H116" i="297"/>
  <c r="L115" i="297"/>
  <c r="K115" i="297"/>
  <c r="J115" i="297"/>
  <c r="I115" i="297"/>
  <c r="H115" i="297"/>
  <c r="L114" i="297"/>
  <c r="K114" i="297"/>
  <c r="J114" i="297"/>
  <c r="I114" i="297"/>
  <c r="H114" i="297"/>
  <c r="L113" i="297"/>
  <c r="K113" i="297"/>
  <c r="J113" i="297"/>
  <c r="I113" i="297"/>
  <c r="H113" i="297"/>
  <c r="L112" i="297"/>
  <c r="K112" i="297"/>
  <c r="J112" i="297"/>
  <c r="I112" i="297"/>
  <c r="H112" i="297"/>
  <c r="L111" i="297"/>
  <c r="K111" i="297"/>
  <c r="J111" i="297"/>
  <c r="I111" i="297"/>
  <c r="H111" i="297"/>
  <c r="L110" i="297"/>
  <c r="K110" i="297"/>
  <c r="J110" i="297"/>
  <c r="I110" i="297"/>
  <c r="H110" i="297"/>
  <c r="L109" i="297"/>
  <c r="K109" i="297"/>
  <c r="J109" i="297"/>
  <c r="I109" i="297"/>
  <c r="H109" i="297"/>
  <c r="L108" i="297"/>
  <c r="K108" i="297"/>
  <c r="J108" i="297"/>
  <c r="I108" i="297"/>
  <c r="H108" i="297"/>
  <c r="L107" i="297"/>
  <c r="K107" i="297"/>
  <c r="J107" i="297"/>
  <c r="I107" i="297"/>
  <c r="H107" i="297"/>
  <c r="L106" i="297"/>
  <c r="K106" i="297"/>
  <c r="J106" i="297"/>
  <c r="I106" i="297"/>
  <c r="H106" i="297"/>
  <c r="L105" i="297"/>
  <c r="K105" i="297"/>
  <c r="J105" i="297"/>
  <c r="I105" i="297"/>
  <c r="H105" i="297"/>
  <c r="L104" i="297"/>
  <c r="K104" i="297"/>
  <c r="J104" i="297"/>
  <c r="I104" i="297"/>
  <c r="H104" i="297"/>
  <c r="L103" i="297"/>
  <c r="K103" i="297"/>
  <c r="J103" i="297"/>
  <c r="I103" i="297"/>
  <c r="H103" i="297"/>
  <c r="L102" i="297"/>
  <c r="K102" i="297"/>
  <c r="J102" i="297"/>
  <c r="I102" i="297"/>
  <c r="H102" i="297"/>
  <c r="L101" i="297"/>
  <c r="K101" i="297"/>
  <c r="J101" i="297"/>
  <c r="I101" i="297"/>
  <c r="H101" i="297"/>
  <c r="L100" i="297"/>
  <c r="K100" i="297"/>
  <c r="J100" i="297"/>
  <c r="I100" i="297"/>
  <c r="H100" i="297"/>
  <c r="L99" i="297"/>
  <c r="K99" i="297"/>
  <c r="J99" i="297"/>
  <c r="I99" i="297"/>
  <c r="H99" i="297"/>
  <c r="L98" i="297"/>
  <c r="K98" i="297"/>
  <c r="J98" i="297"/>
  <c r="I98" i="297"/>
  <c r="H98" i="297"/>
  <c r="L97" i="297"/>
  <c r="K97" i="297"/>
  <c r="J97" i="297"/>
  <c r="I97" i="297"/>
  <c r="H97" i="297"/>
  <c r="L96" i="297"/>
  <c r="K96" i="297"/>
  <c r="J96" i="297"/>
  <c r="I96" i="297"/>
  <c r="H96" i="297"/>
  <c r="L95" i="297"/>
  <c r="K95" i="297"/>
  <c r="J95" i="297"/>
  <c r="I95" i="297"/>
  <c r="H95" i="297"/>
  <c r="L94" i="297"/>
  <c r="K94" i="297"/>
  <c r="J94" i="297"/>
  <c r="I94" i="297"/>
  <c r="H94" i="297"/>
  <c r="L93" i="297"/>
  <c r="K93" i="297"/>
  <c r="J93" i="297"/>
  <c r="I93" i="297"/>
  <c r="H93" i="297"/>
  <c r="L92" i="297"/>
  <c r="K92" i="297"/>
  <c r="J92" i="297"/>
  <c r="I92" i="297"/>
  <c r="H92" i="297"/>
  <c r="L91" i="297"/>
  <c r="K91" i="297"/>
  <c r="J91" i="297"/>
  <c r="I91" i="297"/>
  <c r="H91" i="297"/>
  <c r="L90" i="297"/>
  <c r="K90" i="297"/>
  <c r="J90" i="297"/>
  <c r="I90" i="297"/>
  <c r="H90" i="297"/>
  <c r="L89" i="297"/>
  <c r="K89" i="297"/>
  <c r="J89" i="297"/>
  <c r="I89" i="297"/>
  <c r="H89" i="297"/>
  <c r="L88" i="297"/>
  <c r="K88" i="297"/>
  <c r="J88" i="297"/>
  <c r="I88" i="297"/>
  <c r="H88" i="297"/>
  <c r="L87" i="297"/>
  <c r="K87" i="297"/>
  <c r="J87" i="297"/>
  <c r="I87" i="297"/>
  <c r="H87" i="297"/>
  <c r="L86" i="297"/>
  <c r="K86" i="297"/>
  <c r="J86" i="297"/>
  <c r="I86" i="297"/>
  <c r="H86" i="297"/>
  <c r="L85" i="297"/>
  <c r="K85" i="297"/>
  <c r="J85" i="297"/>
  <c r="I85" i="297"/>
  <c r="H85" i="297"/>
  <c r="L84" i="297"/>
  <c r="K84" i="297"/>
  <c r="J84" i="297"/>
  <c r="I84" i="297"/>
  <c r="H84" i="297"/>
  <c r="L83" i="297"/>
  <c r="K83" i="297"/>
  <c r="J83" i="297"/>
  <c r="I83" i="297"/>
  <c r="H83" i="297"/>
  <c r="L82" i="297"/>
  <c r="K82" i="297"/>
  <c r="J82" i="297"/>
  <c r="I82" i="297"/>
  <c r="H82" i="297"/>
  <c r="L81" i="297"/>
  <c r="K81" i="297"/>
  <c r="J81" i="297"/>
  <c r="I81" i="297"/>
  <c r="H81" i="297"/>
  <c r="L80" i="297"/>
  <c r="K80" i="297"/>
  <c r="J80" i="297"/>
  <c r="I80" i="297"/>
  <c r="H80" i="297"/>
  <c r="L79" i="297"/>
  <c r="K79" i="297"/>
  <c r="J79" i="297"/>
  <c r="I79" i="297"/>
  <c r="H79" i="297"/>
  <c r="L78" i="297"/>
  <c r="K78" i="297"/>
  <c r="J78" i="297"/>
  <c r="I78" i="297"/>
  <c r="H78" i="297"/>
  <c r="L77" i="297"/>
  <c r="K77" i="297"/>
  <c r="J77" i="297"/>
  <c r="I77" i="297"/>
  <c r="H77" i="297"/>
  <c r="L76" i="297"/>
  <c r="K76" i="297"/>
  <c r="J76" i="297"/>
  <c r="I76" i="297"/>
  <c r="H76" i="297"/>
  <c r="L75" i="297"/>
  <c r="K75" i="297"/>
  <c r="J75" i="297"/>
  <c r="I75" i="297"/>
  <c r="H75" i="297"/>
  <c r="L74" i="297"/>
  <c r="K74" i="297"/>
  <c r="J74" i="297"/>
  <c r="I74" i="297"/>
  <c r="H74" i="297"/>
  <c r="L73" i="297"/>
  <c r="K73" i="297"/>
  <c r="J73" i="297"/>
  <c r="I73" i="297"/>
  <c r="H73" i="297"/>
  <c r="L72" i="297"/>
  <c r="K72" i="297"/>
  <c r="J72" i="297"/>
  <c r="I72" i="297"/>
  <c r="H72" i="297"/>
  <c r="L71" i="297"/>
  <c r="K71" i="297"/>
  <c r="J71" i="297"/>
  <c r="I71" i="297"/>
  <c r="H71" i="297"/>
  <c r="L70" i="297"/>
  <c r="K70" i="297"/>
  <c r="J70" i="297"/>
  <c r="I70" i="297"/>
  <c r="H70" i="297"/>
  <c r="L69" i="297"/>
  <c r="K69" i="297"/>
  <c r="J69" i="297"/>
  <c r="I69" i="297"/>
  <c r="H69" i="297"/>
  <c r="L68" i="297"/>
  <c r="K68" i="297"/>
  <c r="J68" i="297"/>
  <c r="I68" i="297"/>
  <c r="H68" i="297"/>
  <c r="L67" i="297"/>
  <c r="K67" i="297"/>
  <c r="J67" i="297"/>
  <c r="I67" i="297"/>
  <c r="H67" i="297"/>
  <c r="L66" i="297"/>
  <c r="K66" i="297"/>
  <c r="J66" i="297"/>
  <c r="I66" i="297"/>
  <c r="H66" i="297"/>
  <c r="L65" i="297"/>
  <c r="K65" i="297"/>
  <c r="J65" i="297"/>
  <c r="I65" i="297"/>
  <c r="H65" i="297"/>
  <c r="L64" i="297"/>
  <c r="K64" i="297"/>
  <c r="J64" i="297"/>
  <c r="I64" i="297"/>
  <c r="H64" i="297"/>
  <c r="L63" i="297"/>
  <c r="K63" i="297"/>
  <c r="J63" i="297"/>
  <c r="I63" i="297"/>
  <c r="H63" i="297"/>
  <c r="L62" i="297"/>
  <c r="K62" i="297"/>
  <c r="J62" i="297"/>
  <c r="I62" i="297"/>
  <c r="H62" i="297"/>
  <c r="L61" i="297"/>
  <c r="K61" i="297"/>
  <c r="J61" i="297"/>
  <c r="I61" i="297"/>
  <c r="H61" i="297"/>
  <c r="L60" i="297"/>
  <c r="K60" i="297"/>
  <c r="J60" i="297"/>
  <c r="I60" i="297"/>
  <c r="H60" i="297"/>
  <c r="L59" i="297"/>
  <c r="K59" i="297"/>
  <c r="J59" i="297"/>
  <c r="I59" i="297"/>
  <c r="H59" i="297"/>
  <c r="L58" i="297"/>
  <c r="K58" i="297"/>
  <c r="J58" i="297"/>
  <c r="I58" i="297"/>
  <c r="H58" i="297"/>
  <c r="L57" i="297"/>
  <c r="K57" i="297"/>
  <c r="J57" i="297"/>
  <c r="I57" i="297"/>
  <c r="H57" i="297"/>
  <c r="L56" i="297"/>
  <c r="K56" i="297"/>
  <c r="J56" i="297"/>
  <c r="I56" i="297"/>
  <c r="H56" i="297"/>
  <c r="L55" i="297"/>
  <c r="K55" i="297"/>
  <c r="J55" i="297"/>
  <c r="I55" i="297"/>
  <c r="H55" i="297"/>
  <c r="L54" i="297"/>
  <c r="K54" i="297"/>
  <c r="J54" i="297"/>
  <c r="I54" i="297"/>
  <c r="H54" i="297"/>
  <c r="L53" i="297"/>
  <c r="K53" i="297"/>
  <c r="J53" i="297"/>
  <c r="I53" i="297"/>
  <c r="H53" i="297"/>
  <c r="L52" i="297"/>
  <c r="K52" i="297"/>
  <c r="J52" i="297"/>
  <c r="I52" i="297"/>
  <c r="H52" i="297"/>
  <c r="L51" i="297"/>
  <c r="K51" i="297"/>
  <c r="J51" i="297"/>
  <c r="I51" i="297"/>
  <c r="H51" i="297"/>
  <c r="L50" i="297"/>
  <c r="K50" i="297"/>
  <c r="J50" i="297"/>
  <c r="I50" i="297"/>
  <c r="H50" i="297"/>
  <c r="L49" i="297"/>
  <c r="K49" i="297"/>
  <c r="J49" i="297"/>
  <c r="I49" i="297"/>
  <c r="H49" i="297"/>
  <c r="L48" i="297"/>
  <c r="K48" i="297"/>
  <c r="J48" i="297"/>
  <c r="I48" i="297"/>
  <c r="H48" i="297"/>
  <c r="L47" i="297"/>
  <c r="K47" i="297"/>
  <c r="J47" i="297"/>
  <c r="I47" i="297"/>
  <c r="H47" i="297"/>
  <c r="L46" i="297"/>
  <c r="K46" i="297"/>
  <c r="J46" i="297"/>
  <c r="I46" i="297"/>
  <c r="H46" i="297"/>
  <c r="L45" i="297"/>
  <c r="K45" i="297"/>
  <c r="J45" i="297"/>
  <c r="I45" i="297"/>
  <c r="H45" i="297"/>
  <c r="L44" i="297"/>
  <c r="K44" i="297"/>
  <c r="J44" i="297"/>
  <c r="I44" i="297"/>
  <c r="H44" i="297"/>
  <c r="L43" i="297"/>
  <c r="K43" i="297"/>
  <c r="J43" i="297"/>
  <c r="I43" i="297"/>
  <c r="H43" i="297"/>
  <c r="L42" i="297"/>
  <c r="K42" i="297"/>
  <c r="J42" i="297"/>
  <c r="I42" i="297"/>
  <c r="H42" i="297"/>
  <c r="L41" i="297"/>
  <c r="K41" i="297"/>
  <c r="J41" i="297"/>
  <c r="I41" i="297"/>
  <c r="H41" i="297"/>
  <c r="L40" i="297"/>
  <c r="K40" i="297"/>
  <c r="J40" i="297"/>
  <c r="I40" i="297"/>
  <c r="H40" i="297"/>
  <c r="L39" i="297"/>
  <c r="K39" i="297"/>
  <c r="J39" i="297"/>
  <c r="I39" i="297"/>
  <c r="H39" i="297"/>
  <c r="L38" i="297"/>
  <c r="K38" i="297"/>
  <c r="J38" i="297"/>
  <c r="I38" i="297"/>
  <c r="H38" i="297"/>
  <c r="L37" i="297"/>
  <c r="K37" i="297"/>
  <c r="J37" i="297"/>
  <c r="I37" i="297"/>
  <c r="H37" i="297"/>
  <c r="L36" i="297"/>
  <c r="K36" i="297"/>
  <c r="J36" i="297"/>
  <c r="I36" i="297"/>
  <c r="H36" i="297"/>
  <c r="L35" i="297"/>
  <c r="K35" i="297"/>
  <c r="J35" i="297"/>
  <c r="I35" i="297"/>
  <c r="H35" i="297"/>
  <c r="L34" i="297"/>
  <c r="K34" i="297"/>
  <c r="J34" i="297"/>
  <c r="I34" i="297"/>
  <c r="H34" i="297"/>
  <c r="L33" i="297"/>
  <c r="K33" i="297"/>
  <c r="J33" i="297"/>
  <c r="I33" i="297"/>
  <c r="H33" i="297"/>
  <c r="L32" i="297"/>
  <c r="K32" i="297"/>
  <c r="J32" i="297"/>
  <c r="I32" i="297"/>
  <c r="H32" i="297"/>
  <c r="L31" i="297"/>
  <c r="K31" i="297"/>
  <c r="J31" i="297"/>
  <c r="I31" i="297"/>
  <c r="H31" i="297"/>
  <c r="L30" i="297"/>
  <c r="K30" i="297"/>
  <c r="J30" i="297"/>
  <c r="I30" i="297"/>
  <c r="H30" i="297"/>
  <c r="L29" i="297"/>
  <c r="K29" i="297"/>
  <c r="J29" i="297"/>
  <c r="I29" i="297"/>
  <c r="H29" i="297"/>
  <c r="L28" i="297"/>
  <c r="K28" i="297"/>
  <c r="J28" i="297"/>
  <c r="I28" i="297"/>
  <c r="H28" i="297"/>
  <c r="L27" i="297"/>
  <c r="K27" i="297"/>
  <c r="J27" i="297"/>
  <c r="I27" i="297"/>
  <c r="H27" i="297"/>
  <c r="L26" i="297"/>
  <c r="K26" i="297"/>
  <c r="J26" i="297"/>
  <c r="I26" i="297"/>
  <c r="H26" i="297"/>
  <c r="L25" i="297"/>
  <c r="K25" i="297"/>
  <c r="J25" i="297"/>
  <c r="I25" i="297"/>
  <c r="H25" i="297"/>
  <c r="L24" i="297"/>
  <c r="K24" i="297"/>
  <c r="J24" i="297"/>
  <c r="I24" i="297"/>
  <c r="H24" i="297"/>
  <c r="L23" i="297"/>
  <c r="K23" i="297"/>
  <c r="J23" i="297"/>
  <c r="I23" i="297"/>
  <c r="H23" i="297"/>
  <c r="L22" i="297"/>
  <c r="K22" i="297"/>
  <c r="J22" i="297"/>
  <c r="I22" i="297"/>
  <c r="H22" i="297"/>
  <c r="L21" i="297"/>
  <c r="K21" i="297"/>
  <c r="J21" i="297"/>
  <c r="I21" i="297"/>
  <c r="H21" i="297"/>
  <c r="L20" i="297"/>
  <c r="K20" i="297"/>
  <c r="J20" i="297"/>
  <c r="I20" i="297"/>
  <c r="H20" i="297"/>
  <c r="L19" i="297"/>
  <c r="K19" i="297"/>
  <c r="J19" i="297"/>
  <c r="I19" i="297"/>
  <c r="H19" i="297"/>
  <c r="L18" i="297"/>
  <c r="K18" i="297"/>
  <c r="J18" i="297"/>
  <c r="I18" i="297"/>
  <c r="H18" i="297"/>
  <c r="L17" i="297"/>
  <c r="K17" i="297"/>
  <c r="J17" i="297"/>
  <c r="I17" i="297"/>
  <c r="H17" i="297"/>
  <c r="L16" i="297"/>
  <c r="K16" i="297"/>
  <c r="J16" i="297"/>
  <c r="I16" i="297"/>
  <c r="H16" i="297"/>
  <c r="L15" i="297"/>
  <c r="K15" i="297"/>
  <c r="J15" i="297"/>
  <c r="I15" i="297"/>
  <c r="H15" i="297"/>
  <c r="L14" i="297"/>
  <c r="K14" i="297"/>
  <c r="J14" i="297"/>
  <c r="I14" i="297"/>
  <c r="H14" i="297"/>
  <c r="L13" i="297"/>
  <c r="K13" i="297"/>
  <c r="J13" i="297"/>
  <c r="I13" i="297"/>
  <c r="H13" i="297"/>
  <c r="U162" i="216"/>
  <c r="U161" i="216"/>
  <c r="U160" i="216"/>
  <c r="U159" i="216"/>
  <c r="U158" i="216"/>
  <c r="U157" i="216"/>
  <c r="U156" i="216"/>
  <c r="U155" i="216"/>
  <c r="U154" i="216"/>
  <c r="U153" i="216"/>
  <c r="U152" i="216"/>
  <c r="U151" i="216"/>
  <c r="U150" i="216"/>
  <c r="U149" i="216"/>
  <c r="U148" i="216"/>
  <c r="U147" i="216"/>
  <c r="U146" i="216"/>
  <c r="U145" i="216"/>
  <c r="U144" i="216"/>
  <c r="U143" i="216"/>
  <c r="U142" i="216"/>
  <c r="U141" i="216"/>
  <c r="U140" i="216"/>
  <c r="U139" i="216"/>
  <c r="U138" i="216"/>
  <c r="U137" i="216"/>
  <c r="U136" i="216"/>
  <c r="U135" i="216"/>
  <c r="U134" i="216"/>
  <c r="U133" i="216"/>
  <c r="U132" i="216"/>
  <c r="U131" i="216"/>
  <c r="U130" i="216"/>
  <c r="U129" i="216"/>
  <c r="U128" i="216"/>
  <c r="U127" i="216"/>
  <c r="U126" i="216"/>
  <c r="U125" i="216"/>
  <c r="U124" i="216"/>
  <c r="U123" i="216"/>
  <c r="U122" i="216"/>
  <c r="U121" i="216"/>
  <c r="U120" i="216"/>
  <c r="U119" i="216"/>
  <c r="U118" i="216"/>
  <c r="U117" i="216"/>
  <c r="U116" i="216"/>
  <c r="U115" i="216"/>
  <c r="U114" i="216"/>
  <c r="U113" i="216"/>
  <c r="U112" i="216"/>
  <c r="U111" i="216"/>
  <c r="U110" i="216"/>
  <c r="U109" i="216"/>
  <c r="U108" i="216"/>
  <c r="U107" i="216"/>
  <c r="U106" i="216"/>
  <c r="U105" i="216"/>
  <c r="U104" i="216"/>
  <c r="U103" i="216"/>
  <c r="U102" i="216"/>
  <c r="U101" i="216"/>
  <c r="U100" i="216"/>
  <c r="U99" i="216"/>
  <c r="U98" i="216"/>
  <c r="U97" i="216"/>
  <c r="U96" i="216"/>
  <c r="U95" i="216"/>
  <c r="U94" i="216"/>
  <c r="U93" i="216"/>
  <c r="U92" i="216"/>
  <c r="U91" i="216"/>
  <c r="U90" i="216"/>
  <c r="U89" i="216"/>
  <c r="U88" i="216"/>
  <c r="U87" i="216"/>
  <c r="U86" i="216"/>
  <c r="U85" i="216"/>
  <c r="U84" i="216"/>
  <c r="U83" i="216"/>
  <c r="U82" i="216"/>
  <c r="U81" i="216"/>
  <c r="U80" i="216"/>
  <c r="U79" i="216"/>
  <c r="U78" i="216"/>
  <c r="U77" i="216"/>
  <c r="U76" i="216"/>
  <c r="U75" i="216"/>
  <c r="U74" i="216"/>
  <c r="U73" i="216"/>
  <c r="U72" i="216"/>
  <c r="U71" i="216"/>
  <c r="U70" i="216"/>
  <c r="U69" i="216"/>
  <c r="U68" i="216"/>
  <c r="U67" i="216"/>
  <c r="U66" i="216"/>
  <c r="U65" i="216"/>
  <c r="U64" i="216"/>
  <c r="U63" i="216"/>
  <c r="U62" i="216"/>
  <c r="U61" i="216"/>
  <c r="U60" i="216"/>
  <c r="U59" i="216"/>
  <c r="U58" i="216"/>
  <c r="U57" i="216"/>
  <c r="U56" i="216"/>
  <c r="U55" i="216"/>
  <c r="U54" i="216"/>
  <c r="U53" i="216"/>
  <c r="U52" i="216"/>
  <c r="U51" i="216"/>
  <c r="U50" i="216"/>
  <c r="U49" i="216"/>
  <c r="U48" i="216"/>
  <c r="U47" i="216"/>
  <c r="U46" i="216"/>
  <c r="U45" i="216"/>
  <c r="U44" i="216"/>
  <c r="U43" i="216"/>
  <c r="U42" i="216"/>
  <c r="U41" i="216"/>
  <c r="U40" i="216"/>
  <c r="U39" i="216"/>
  <c r="U38" i="216"/>
  <c r="U37" i="216"/>
  <c r="U36" i="216"/>
  <c r="U35" i="216"/>
  <c r="U34" i="216"/>
  <c r="U33" i="216"/>
  <c r="U32" i="216"/>
  <c r="U31" i="216"/>
  <c r="U30" i="216"/>
  <c r="U29" i="216"/>
  <c r="U28" i="216"/>
  <c r="U27" i="216"/>
  <c r="U26" i="216"/>
  <c r="U25" i="216"/>
  <c r="U24" i="216"/>
  <c r="U23" i="216"/>
  <c r="U22" i="216"/>
  <c r="U21" i="216"/>
  <c r="U20" i="216"/>
  <c r="U19" i="216"/>
  <c r="U18" i="216"/>
  <c r="U17" i="216"/>
  <c r="U16" i="216"/>
  <c r="U15" i="216"/>
  <c r="U14" i="216"/>
  <c r="R162" i="216"/>
  <c r="R161" i="216"/>
  <c r="R160" i="216"/>
  <c r="R159" i="216"/>
  <c r="R158" i="216"/>
  <c r="R157" i="216"/>
  <c r="R156" i="216"/>
  <c r="R155" i="216"/>
  <c r="R154" i="216"/>
  <c r="R153" i="216"/>
  <c r="R152" i="216"/>
  <c r="R151" i="216"/>
  <c r="R150" i="216"/>
  <c r="R149" i="216"/>
  <c r="R148" i="216"/>
  <c r="R147" i="216"/>
  <c r="R146" i="216"/>
  <c r="R145" i="216"/>
  <c r="R144" i="216"/>
  <c r="R143" i="216"/>
  <c r="R142" i="216"/>
  <c r="R141" i="216"/>
  <c r="R140" i="216"/>
  <c r="R139" i="216"/>
  <c r="R138" i="216"/>
  <c r="R137" i="216"/>
  <c r="R136" i="216"/>
  <c r="R135" i="216"/>
  <c r="R134" i="216"/>
  <c r="R133" i="216"/>
  <c r="R132" i="216"/>
  <c r="R131" i="216"/>
  <c r="R130" i="216"/>
  <c r="R129" i="216"/>
  <c r="R128" i="216"/>
  <c r="R127" i="216"/>
  <c r="R126" i="216"/>
  <c r="R125" i="216"/>
  <c r="R124" i="216"/>
  <c r="R123" i="216"/>
  <c r="R122" i="216"/>
  <c r="R121" i="216"/>
  <c r="R120" i="216"/>
  <c r="R119" i="216"/>
  <c r="R118" i="216"/>
  <c r="R117" i="216"/>
  <c r="R116" i="216"/>
  <c r="R115" i="216"/>
  <c r="R114" i="216"/>
  <c r="R113" i="216"/>
  <c r="R112" i="216"/>
  <c r="R111" i="216"/>
  <c r="R110" i="216"/>
  <c r="R109" i="216"/>
  <c r="R108" i="216"/>
  <c r="R107" i="216"/>
  <c r="R106" i="216"/>
  <c r="R105" i="216"/>
  <c r="R104" i="216"/>
  <c r="R103" i="216"/>
  <c r="R102" i="216"/>
  <c r="R101" i="216"/>
  <c r="R100" i="216"/>
  <c r="R99" i="216"/>
  <c r="R98" i="216"/>
  <c r="R97" i="216"/>
  <c r="R96" i="216"/>
  <c r="R95" i="216"/>
  <c r="R94" i="216"/>
  <c r="R93" i="216"/>
  <c r="R92" i="216"/>
  <c r="R91" i="216"/>
  <c r="R90" i="216"/>
  <c r="R89" i="216"/>
  <c r="R88" i="216"/>
  <c r="R87" i="216"/>
  <c r="R86" i="216"/>
  <c r="R85" i="216"/>
  <c r="R84" i="216"/>
  <c r="R83" i="216"/>
  <c r="R82" i="216"/>
  <c r="R81" i="216"/>
  <c r="R80" i="216"/>
  <c r="R79" i="216"/>
  <c r="R78" i="216"/>
  <c r="R77" i="216"/>
  <c r="R76" i="216"/>
  <c r="R75" i="216"/>
  <c r="R74" i="216"/>
  <c r="R73" i="216"/>
  <c r="R72" i="216"/>
  <c r="R71" i="216"/>
  <c r="R70" i="216"/>
  <c r="R69" i="216"/>
  <c r="R68" i="216"/>
  <c r="R67" i="216"/>
  <c r="R66" i="216"/>
  <c r="R65" i="216"/>
  <c r="R64" i="216"/>
  <c r="R63" i="216"/>
  <c r="R62" i="216"/>
  <c r="R61" i="216"/>
  <c r="R60" i="216"/>
  <c r="R59" i="216"/>
  <c r="R58" i="216"/>
  <c r="R57" i="216"/>
  <c r="R56" i="216"/>
  <c r="R55" i="216"/>
  <c r="R54" i="216"/>
  <c r="R53" i="216"/>
  <c r="R52" i="216"/>
  <c r="R51" i="216"/>
  <c r="R50" i="216"/>
  <c r="R49" i="216"/>
  <c r="R48" i="216"/>
  <c r="R47" i="216"/>
  <c r="R46" i="216"/>
  <c r="R45" i="216"/>
  <c r="R44" i="216"/>
  <c r="R43" i="216"/>
  <c r="R42" i="216"/>
  <c r="R41" i="216"/>
  <c r="R40" i="216"/>
  <c r="R39" i="216"/>
  <c r="R38" i="216"/>
  <c r="R37" i="216"/>
  <c r="R36" i="216"/>
  <c r="R35" i="216"/>
  <c r="R34" i="216"/>
  <c r="R33" i="216"/>
  <c r="R32" i="216"/>
  <c r="R31" i="216"/>
  <c r="R30" i="216"/>
  <c r="R29" i="216"/>
  <c r="R28" i="216"/>
  <c r="R27" i="216"/>
  <c r="R26" i="216"/>
  <c r="R25" i="216"/>
  <c r="R24" i="216"/>
  <c r="R23" i="216"/>
  <c r="R22" i="216"/>
  <c r="R21" i="216"/>
  <c r="R20" i="216"/>
  <c r="R19" i="216"/>
  <c r="R18" i="216"/>
  <c r="R17" i="216"/>
  <c r="R16" i="216"/>
  <c r="R15" i="216"/>
  <c r="R14" i="216"/>
  <c r="O162" i="216"/>
  <c r="O161" i="216"/>
  <c r="O160" i="216"/>
  <c r="O159" i="216"/>
  <c r="O158" i="216"/>
  <c r="O157" i="216"/>
  <c r="O156" i="216"/>
  <c r="O155" i="216"/>
  <c r="O154" i="216"/>
  <c r="O153" i="216"/>
  <c r="O152" i="216"/>
  <c r="O151" i="216"/>
  <c r="O150" i="216"/>
  <c r="O149" i="216"/>
  <c r="O148" i="216"/>
  <c r="O147" i="216"/>
  <c r="O146" i="216"/>
  <c r="O145" i="216"/>
  <c r="O144" i="216"/>
  <c r="O143" i="216"/>
  <c r="O142" i="216"/>
  <c r="O141" i="216"/>
  <c r="O140" i="216"/>
  <c r="O139" i="216"/>
  <c r="O138" i="216"/>
  <c r="O137" i="216"/>
  <c r="O136" i="216"/>
  <c r="O135" i="216"/>
  <c r="O134" i="216"/>
  <c r="O133" i="216"/>
  <c r="O132" i="216"/>
  <c r="O131" i="216"/>
  <c r="O130" i="216"/>
  <c r="O129" i="216"/>
  <c r="O128" i="216"/>
  <c r="O127" i="216"/>
  <c r="O126" i="216"/>
  <c r="O125" i="216"/>
  <c r="O124" i="216"/>
  <c r="O123" i="216"/>
  <c r="O122" i="216"/>
  <c r="O121" i="216"/>
  <c r="O120" i="216"/>
  <c r="O119" i="216"/>
  <c r="O118" i="216"/>
  <c r="O117" i="216"/>
  <c r="O116" i="216"/>
  <c r="O115" i="216"/>
  <c r="O114" i="216"/>
  <c r="O113" i="216"/>
  <c r="O112" i="216"/>
  <c r="O111" i="216"/>
  <c r="O110" i="216"/>
  <c r="O109" i="216"/>
  <c r="O108" i="216"/>
  <c r="O107" i="216"/>
  <c r="O106" i="216"/>
  <c r="O105" i="216"/>
  <c r="O104" i="216"/>
  <c r="O103" i="216"/>
  <c r="O102" i="216"/>
  <c r="O101" i="216"/>
  <c r="O100" i="216"/>
  <c r="O99" i="216"/>
  <c r="O98" i="216"/>
  <c r="O97" i="216"/>
  <c r="O96" i="216"/>
  <c r="O95" i="216"/>
  <c r="O94" i="216"/>
  <c r="O93" i="216"/>
  <c r="O92" i="216"/>
  <c r="O91" i="216"/>
  <c r="O90" i="216"/>
  <c r="O89" i="216"/>
  <c r="O88" i="216"/>
  <c r="O87" i="216"/>
  <c r="O86" i="216"/>
  <c r="O85" i="216"/>
  <c r="O84" i="216"/>
  <c r="O83" i="216"/>
  <c r="O82" i="216"/>
  <c r="O81" i="216"/>
  <c r="O80" i="216"/>
  <c r="O79" i="216"/>
  <c r="O78" i="216"/>
  <c r="O77" i="216"/>
  <c r="O76" i="216"/>
  <c r="O75" i="216"/>
  <c r="O74" i="216"/>
  <c r="O73" i="216"/>
  <c r="O72" i="216"/>
  <c r="O71" i="216"/>
  <c r="O70" i="216"/>
  <c r="O69" i="216"/>
  <c r="O68" i="216"/>
  <c r="O67" i="216"/>
  <c r="O66" i="216"/>
  <c r="O65" i="216"/>
  <c r="O64" i="216"/>
  <c r="O63" i="216"/>
  <c r="O62" i="216"/>
  <c r="O61" i="216"/>
  <c r="O60" i="216"/>
  <c r="O59" i="216"/>
  <c r="O58" i="216"/>
  <c r="O57" i="216"/>
  <c r="O56" i="216"/>
  <c r="O55" i="216"/>
  <c r="O54" i="216"/>
  <c r="O53" i="216"/>
  <c r="O52" i="216"/>
  <c r="O51" i="216"/>
  <c r="O50" i="216"/>
  <c r="O49" i="216"/>
  <c r="O48" i="216"/>
  <c r="O47" i="216"/>
  <c r="O46" i="216"/>
  <c r="O45" i="216"/>
  <c r="O44" i="216"/>
  <c r="O43" i="216"/>
  <c r="O42" i="216"/>
  <c r="O41" i="216"/>
  <c r="O40" i="216"/>
  <c r="O39" i="216"/>
  <c r="O38" i="216"/>
  <c r="O37" i="216"/>
  <c r="O36" i="216"/>
  <c r="O35" i="216"/>
  <c r="O34" i="216"/>
  <c r="O33" i="216"/>
  <c r="O32" i="216"/>
  <c r="O31" i="216"/>
  <c r="O30" i="216"/>
  <c r="O29" i="216"/>
  <c r="O28" i="216"/>
  <c r="O27" i="216"/>
  <c r="O26" i="216"/>
  <c r="O25" i="216"/>
  <c r="O24" i="216"/>
  <c r="O23" i="216"/>
  <c r="O22" i="216"/>
  <c r="O21" i="216"/>
  <c r="O20" i="216"/>
  <c r="O19" i="216"/>
  <c r="O18" i="216"/>
  <c r="O17" i="216"/>
  <c r="O16" i="216"/>
  <c r="O15" i="216"/>
  <c r="O14" i="216"/>
  <c r="L162" i="216"/>
  <c r="L161" i="216"/>
  <c r="L160" i="216"/>
  <c r="L159" i="216"/>
  <c r="L158" i="216"/>
  <c r="L157" i="216"/>
  <c r="L156" i="216"/>
  <c r="L155" i="216"/>
  <c r="L154" i="216"/>
  <c r="L153" i="216"/>
  <c r="L152" i="216"/>
  <c r="L151" i="216"/>
  <c r="L150" i="216"/>
  <c r="L149" i="216"/>
  <c r="L148" i="216"/>
  <c r="L147" i="216"/>
  <c r="L146" i="216"/>
  <c r="L145" i="216"/>
  <c r="L144" i="216"/>
  <c r="L143" i="216"/>
  <c r="L142" i="216"/>
  <c r="L141" i="216"/>
  <c r="L140" i="216"/>
  <c r="L139" i="216"/>
  <c r="L138" i="216"/>
  <c r="L137" i="216"/>
  <c r="L136" i="216"/>
  <c r="L135" i="216"/>
  <c r="L134" i="216"/>
  <c r="L133" i="216"/>
  <c r="L132" i="216"/>
  <c r="L131" i="216"/>
  <c r="L130" i="216"/>
  <c r="L129" i="216"/>
  <c r="L128" i="216"/>
  <c r="L127" i="216"/>
  <c r="L126" i="216"/>
  <c r="L125" i="216"/>
  <c r="L124" i="216"/>
  <c r="L123" i="216"/>
  <c r="L122" i="216"/>
  <c r="L121" i="216"/>
  <c r="L120" i="216"/>
  <c r="L119" i="216"/>
  <c r="L118" i="216"/>
  <c r="L117" i="216"/>
  <c r="L116" i="216"/>
  <c r="L115" i="216"/>
  <c r="L114" i="216"/>
  <c r="L113" i="216"/>
  <c r="L112" i="216"/>
  <c r="L111" i="216"/>
  <c r="L110" i="216"/>
  <c r="L109" i="216"/>
  <c r="L108" i="216"/>
  <c r="L107" i="216"/>
  <c r="L106" i="216"/>
  <c r="L105" i="216"/>
  <c r="L104" i="216"/>
  <c r="L103" i="216"/>
  <c r="L102" i="216"/>
  <c r="L101" i="216"/>
  <c r="L100" i="216"/>
  <c r="L99" i="216"/>
  <c r="L98" i="216"/>
  <c r="L97" i="216"/>
  <c r="L96" i="216"/>
  <c r="L95" i="216"/>
  <c r="L94" i="216"/>
  <c r="L93" i="216"/>
  <c r="L92" i="216"/>
  <c r="L91" i="216"/>
  <c r="L90" i="216"/>
  <c r="L89" i="216"/>
  <c r="L88" i="216"/>
  <c r="L87" i="216"/>
  <c r="L86" i="216"/>
  <c r="L85" i="216"/>
  <c r="L84" i="216"/>
  <c r="L83" i="216"/>
  <c r="L82" i="216"/>
  <c r="L81" i="216"/>
  <c r="L80" i="216"/>
  <c r="L79" i="216"/>
  <c r="L78" i="216"/>
  <c r="L77" i="216"/>
  <c r="L76" i="216"/>
  <c r="L75" i="216"/>
  <c r="L74" i="216"/>
  <c r="L73" i="216"/>
  <c r="L72" i="216"/>
  <c r="L71" i="216"/>
  <c r="L70" i="216"/>
  <c r="L69" i="216"/>
  <c r="L68" i="216"/>
  <c r="L67" i="216"/>
  <c r="L66" i="216"/>
  <c r="L65" i="216"/>
  <c r="L64" i="216"/>
  <c r="L63" i="216"/>
  <c r="L62" i="216"/>
  <c r="L61" i="216"/>
  <c r="L60" i="216"/>
  <c r="L59" i="216"/>
  <c r="L58" i="216"/>
  <c r="L57" i="216"/>
  <c r="L56" i="216"/>
  <c r="L55" i="216"/>
  <c r="L54" i="216"/>
  <c r="L53" i="216"/>
  <c r="L52" i="216"/>
  <c r="L51" i="216"/>
  <c r="L50" i="216"/>
  <c r="L49" i="216"/>
  <c r="L48" i="216"/>
  <c r="L47" i="216"/>
  <c r="L46" i="216"/>
  <c r="L45" i="216"/>
  <c r="L44" i="216"/>
  <c r="L43" i="216"/>
  <c r="L42" i="216"/>
  <c r="L41" i="216"/>
  <c r="L40" i="216"/>
  <c r="L39" i="216"/>
  <c r="L38" i="216"/>
  <c r="L37" i="216"/>
  <c r="L36" i="216"/>
  <c r="L35" i="216"/>
  <c r="L34" i="216"/>
  <c r="L33" i="216"/>
  <c r="L32" i="216"/>
  <c r="L31" i="216"/>
  <c r="L30" i="216"/>
  <c r="L29" i="216"/>
  <c r="L28" i="216"/>
  <c r="L27" i="216"/>
  <c r="L26" i="216"/>
  <c r="L25" i="216"/>
  <c r="L24" i="216"/>
  <c r="L23" i="216"/>
  <c r="L22" i="216"/>
  <c r="L21" i="216"/>
  <c r="L20" i="216"/>
  <c r="L19" i="216"/>
  <c r="L18" i="216"/>
  <c r="L17" i="216"/>
  <c r="L16" i="216"/>
  <c r="L15" i="216"/>
  <c r="L14" i="216"/>
  <c r="I14" i="216"/>
  <c r="I15" i="216"/>
  <c r="I16" i="216"/>
  <c r="I17" i="216"/>
  <c r="I18" i="216"/>
  <c r="I19" i="216"/>
  <c r="I20" i="216"/>
  <c r="I21" i="216"/>
  <c r="I22" i="216"/>
  <c r="I23" i="216"/>
  <c r="I24" i="216"/>
  <c r="I25" i="216"/>
  <c r="I26" i="216"/>
  <c r="I27" i="216"/>
  <c r="I28" i="216"/>
  <c r="I29" i="216"/>
  <c r="I30" i="216"/>
  <c r="I31" i="216"/>
  <c r="I32" i="216"/>
  <c r="I33" i="216"/>
  <c r="I34" i="216"/>
  <c r="I35" i="216"/>
  <c r="I36" i="216"/>
  <c r="I37" i="216"/>
  <c r="I38" i="216"/>
  <c r="I39" i="216"/>
  <c r="I40" i="216"/>
  <c r="I41" i="216"/>
  <c r="I42" i="216"/>
  <c r="I43" i="216"/>
  <c r="I44" i="216"/>
  <c r="I45" i="216"/>
  <c r="I46" i="216"/>
  <c r="I47" i="216"/>
  <c r="I48" i="216"/>
  <c r="I49" i="216"/>
  <c r="I50" i="216"/>
  <c r="I51" i="216"/>
  <c r="I52" i="216"/>
  <c r="I53" i="216"/>
  <c r="I54" i="216"/>
  <c r="I55" i="216"/>
  <c r="I56" i="216"/>
  <c r="I57" i="216"/>
  <c r="I58" i="216"/>
  <c r="I59" i="216"/>
  <c r="I60" i="216"/>
  <c r="I61" i="216"/>
  <c r="I62" i="216"/>
  <c r="I63" i="216"/>
  <c r="I64" i="216"/>
  <c r="I65" i="216"/>
  <c r="I66" i="216"/>
  <c r="I67" i="216"/>
  <c r="I68" i="216"/>
  <c r="I69" i="216"/>
  <c r="I70" i="216"/>
  <c r="I71" i="216"/>
  <c r="I72" i="216"/>
  <c r="I73" i="216"/>
  <c r="I74" i="216"/>
  <c r="I75" i="216"/>
  <c r="I76" i="216"/>
  <c r="I77" i="216"/>
  <c r="I78" i="216"/>
  <c r="I79" i="216"/>
  <c r="I80" i="216"/>
  <c r="I81" i="216"/>
  <c r="I82" i="216"/>
  <c r="I83" i="216"/>
  <c r="I84" i="216"/>
  <c r="I85" i="216"/>
  <c r="I86" i="216"/>
  <c r="I87" i="216"/>
  <c r="I88" i="216"/>
  <c r="I89" i="216"/>
  <c r="I90" i="216"/>
  <c r="I91" i="216"/>
  <c r="I92" i="216"/>
  <c r="I93" i="216"/>
  <c r="I94" i="216"/>
  <c r="I95" i="216"/>
  <c r="I96" i="216"/>
  <c r="I97" i="216"/>
  <c r="I98" i="216"/>
  <c r="I99" i="216"/>
  <c r="I100" i="216"/>
  <c r="I101" i="216"/>
  <c r="I102" i="216"/>
  <c r="I103" i="216"/>
  <c r="I104" i="216"/>
  <c r="I105" i="216"/>
  <c r="I106" i="216"/>
  <c r="I107" i="216"/>
  <c r="I108" i="216"/>
  <c r="I109" i="216"/>
  <c r="I110" i="216"/>
  <c r="I111" i="216"/>
  <c r="I112" i="216"/>
  <c r="I113" i="216"/>
  <c r="I114" i="216"/>
  <c r="I115" i="216"/>
  <c r="I116" i="216"/>
  <c r="I117" i="216"/>
  <c r="I118" i="216"/>
  <c r="I119" i="216"/>
  <c r="I120" i="216"/>
  <c r="I121" i="216"/>
  <c r="I122" i="216"/>
  <c r="I123" i="216"/>
  <c r="I124" i="216"/>
  <c r="I125" i="216"/>
  <c r="I126" i="216"/>
  <c r="I127" i="216"/>
  <c r="I128" i="216"/>
  <c r="I129" i="216"/>
  <c r="I130" i="216"/>
  <c r="I131" i="216"/>
  <c r="I132" i="216"/>
  <c r="I133" i="216"/>
  <c r="I134" i="216"/>
  <c r="I135" i="216"/>
  <c r="I136" i="216"/>
  <c r="I137" i="216"/>
  <c r="I138" i="216"/>
  <c r="I139" i="216"/>
  <c r="I140" i="216"/>
  <c r="I141" i="216"/>
  <c r="I142" i="216"/>
  <c r="I143" i="216"/>
  <c r="I144" i="216"/>
  <c r="I145" i="216"/>
  <c r="I146" i="216"/>
  <c r="I147" i="216"/>
  <c r="I148" i="216"/>
  <c r="I149" i="216"/>
  <c r="I150" i="216"/>
  <c r="I151" i="216"/>
  <c r="I152" i="216"/>
  <c r="I153" i="216"/>
  <c r="I154" i="216"/>
  <c r="I155" i="216"/>
  <c r="I156" i="216"/>
  <c r="I157" i="216"/>
  <c r="I158" i="216"/>
  <c r="I159" i="216"/>
  <c r="I160" i="216"/>
  <c r="I161" i="216"/>
  <c r="I162" i="216"/>
  <c r="T13" i="216"/>
  <c r="U13" i="216" s="1"/>
  <c r="Q13" i="216"/>
  <c r="R13" i="216" s="1"/>
  <c r="N13" i="216"/>
  <c r="O13" i="216" s="1"/>
  <c r="K13" i="216"/>
  <c r="M13" i="216" s="1"/>
  <c r="H13" i="216"/>
  <c r="J13" i="216" s="1"/>
  <c r="T166" i="300"/>
  <c r="S166" i="300"/>
  <c r="T165" i="300"/>
  <c r="S165" i="300"/>
  <c r="T164" i="300"/>
  <c r="S164" i="300"/>
  <c r="T163" i="300"/>
  <c r="S163" i="300"/>
  <c r="T162" i="300"/>
  <c r="S162" i="300"/>
  <c r="T161" i="300"/>
  <c r="S161" i="300"/>
  <c r="T160" i="300"/>
  <c r="S160" i="300"/>
  <c r="T159" i="300"/>
  <c r="S159" i="300"/>
  <c r="T158" i="300"/>
  <c r="S158" i="300"/>
  <c r="T157" i="300"/>
  <c r="S157" i="300"/>
  <c r="T156" i="300"/>
  <c r="S156" i="300"/>
  <c r="T155" i="300"/>
  <c r="S155" i="300"/>
  <c r="T154" i="300"/>
  <c r="S154" i="300"/>
  <c r="T153" i="300"/>
  <c r="S153" i="300"/>
  <c r="T152" i="300"/>
  <c r="S152" i="300"/>
  <c r="T151" i="300"/>
  <c r="S151" i="300"/>
  <c r="T150" i="300"/>
  <c r="S150" i="300"/>
  <c r="T149" i="300"/>
  <c r="S149" i="300"/>
  <c r="T148" i="300"/>
  <c r="S148" i="300"/>
  <c r="T147" i="300"/>
  <c r="S147" i="300"/>
  <c r="T146" i="300"/>
  <c r="S146" i="300"/>
  <c r="T145" i="300"/>
  <c r="S145" i="300"/>
  <c r="T144" i="300"/>
  <c r="S144" i="300"/>
  <c r="T143" i="300"/>
  <c r="S143" i="300"/>
  <c r="T142" i="300"/>
  <c r="S142" i="300"/>
  <c r="T141" i="300"/>
  <c r="S141" i="300"/>
  <c r="T140" i="300"/>
  <c r="S140" i="300"/>
  <c r="T139" i="300"/>
  <c r="S139" i="300"/>
  <c r="T138" i="300"/>
  <c r="S138" i="300"/>
  <c r="T137" i="300"/>
  <c r="S137" i="300"/>
  <c r="T136" i="300"/>
  <c r="S136" i="300"/>
  <c r="T135" i="300"/>
  <c r="S135" i="300"/>
  <c r="T134" i="300"/>
  <c r="S134" i="300"/>
  <c r="T133" i="300"/>
  <c r="S133" i="300"/>
  <c r="T132" i="300"/>
  <c r="S132" i="300"/>
  <c r="T131" i="300"/>
  <c r="S131" i="300"/>
  <c r="T130" i="300"/>
  <c r="S130" i="300"/>
  <c r="T129" i="300"/>
  <c r="S129" i="300"/>
  <c r="T128" i="300"/>
  <c r="S128" i="300"/>
  <c r="T127" i="300"/>
  <c r="S127" i="300"/>
  <c r="T126" i="300"/>
  <c r="S126" i="300"/>
  <c r="T125" i="300"/>
  <c r="S125" i="300"/>
  <c r="T124" i="300"/>
  <c r="S124" i="300"/>
  <c r="T123" i="300"/>
  <c r="S123" i="300"/>
  <c r="T122" i="300"/>
  <c r="S122" i="300"/>
  <c r="T121" i="300"/>
  <c r="S121" i="300"/>
  <c r="T120" i="300"/>
  <c r="S120" i="300"/>
  <c r="T119" i="300"/>
  <c r="S119" i="300"/>
  <c r="T118" i="300"/>
  <c r="S118" i="300"/>
  <c r="T117" i="300"/>
  <c r="S117" i="300"/>
  <c r="T116" i="300"/>
  <c r="S116" i="300"/>
  <c r="T115" i="300"/>
  <c r="S115" i="300"/>
  <c r="T114" i="300"/>
  <c r="S114" i="300"/>
  <c r="T113" i="300"/>
  <c r="S113" i="300"/>
  <c r="T112" i="300"/>
  <c r="S112" i="300"/>
  <c r="T111" i="300"/>
  <c r="S111" i="300"/>
  <c r="T110" i="300"/>
  <c r="S110" i="300"/>
  <c r="T109" i="300"/>
  <c r="S109" i="300"/>
  <c r="T108" i="300"/>
  <c r="S108" i="300"/>
  <c r="T107" i="300"/>
  <c r="S107" i="300"/>
  <c r="T106" i="300"/>
  <c r="S106" i="300"/>
  <c r="T105" i="300"/>
  <c r="S105" i="300"/>
  <c r="T104" i="300"/>
  <c r="S104" i="300"/>
  <c r="T103" i="300"/>
  <c r="S103" i="300"/>
  <c r="T102" i="300"/>
  <c r="S102" i="300"/>
  <c r="T101" i="300"/>
  <c r="S101" i="300"/>
  <c r="T100" i="300"/>
  <c r="S100" i="300"/>
  <c r="T99" i="300"/>
  <c r="S99" i="300"/>
  <c r="T98" i="300"/>
  <c r="S98" i="300"/>
  <c r="T97" i="300"/>
  <c r="S97" i="300"/>
  <c r="T96" i="300"/>
  <c r="S96" i="300"/>
  <c r="T95" i="300"/>
  <c r="S95" i="300"/>
  <c r="T94" i="300"/>
  <c r="S94" i="300"/>
  <c r="T93" i="300"/>
  <c r="S93" i="300"/>
  <c r="T92" i="300"/>
  <c r="S92" i="300"/>
  <c r="T91" i="300"/>
  <c r="S91" i="300"/>
  <c r="T90" i="300"/>
  <c r="S90" i="300"/>
  <c r="T89" i="300"/>
  <c r="S89" i="300"/>
  <c r="T88" i="300"/>
  <c r="S88" i="300"/>
  <c r="T87" i="300"/>
  <c r="S87" i="300"/>
  <c r="T86" i="300"/>
  <c r="S86" i="300"/>
  <c r="T85" i="300"/>
  <c r="S85" i="300"/>
  <c r="T84" i="300"/>
  <c r="S84" i="300"/>
  <c r="T83" i="300"/>
  <c r="S83" i="300"/>
  <c r="T82" i="300"/>
  <c r="S82" i="300"/>
  <c r="T81" i="300"/>
  <c r="S81" i="300"/>
  <c r="T80" i="300"/>
  <c r="S80" i="300"/>
  <c r="T79" i="300"/>
  <c r="S79" i="300"/>
  <c r="T78" i="300"/>
  <c r="S78" i="300"/>
  <c r="T77" i="300"/>
  <c r="S77" i="300"/>
  <c r="T76" i="300"/>
  <c r="S76" i="300"/>
  <c r="T75" i="300"/>
  <c r="S75" i="300"/>
  <c r="T74" i="300"/>
  <c r="S74" i="300"/>
  <c r="T73" i="300"/>
  <c r="S73" i="300"/>
  <c r="T72" i="300"/>
  <c r="S72" i="300"/>
  <c r="T71" i="300"/>
  <c r="S71" i="300"/>
  <c r="T70" i="300"/>
  <c r="S70" i="300"/>
  <c r="T69" i="300"/>
  <c r="S69" i="300"/>
  <c r="T68" i="300"/>
  <c r="S68" i="300"/>
  <c r="T67" i="300"/>
  <c r="S67" i="300"/>
  <c r="T66" i="300"/>
  <c r="S66" i="300"/>
  <c r="T65" i="300"/>
  <c r="S65" i="300"/>
  <c r="T64" i="300"/>
  <c r="S64" i="300"/>
  <c r="T63" i="300"/>
  <c r="S63" i="300"/>
  <c r="T62" i="300"/>
  <c r="S62" i="300"/>
  <c r="T61" i="300"/>
  <c r="S61" i="300"/>
  <c r="T60" i="300"/>
  <c r="S60" i="300"/>
  <c r="T59" i="300"/>
  <c r="S59" i="300"/>
  <c r="T58" i="300"/>
  <c r="S58" i="300"/>
  <c r="T57" i="300"/>
  <c r="S57" i="300"/>
  <c r="T56" i="300"/>
  <c r="S56" i="300"/>
  <c r="T55" i="300"/>
  <c r="S55" i="300"/>
  <c r="T54" i="300"/>
  <c r="S54" i="300"/>
  <c r="T53" i="300"/>
  <c r="S53" i="300"/>
  <c r="T52" i="300"/>
  <c r="S52" i="300"/>
  <c r="T51" i="300"/>
  <c r="S51" i="300"/>
  <c r="T50" i="300"/>
  <c r="S50" i="300"/>
  <c r="T49" i="300"/>
  <c r="S49" i="300"/>
  <c r="T48" i="300"/>
  <c r="S48" i="300"/>
  <c r="T47" i="300"/>
  <c r="S47" i="300"/>
  <c r="T46" i="300"/>
  <c r="S46" i="300"/>
  <c r="T45" i="300"/>
  <c r="S45" i="300"/>
  <c r="T44" i="300"/>
  <c r="S44" i="300"/>
  <c r="T43" i="300"/>
  <c r="S43" i="300"/>
  <c r="T42" i="300"/>
  <c r="S42" i="300"/>
  <c r="T41" i="300"/>
  <c r="S41" i="300"/>
  <c r="T40" i="300"/>
  <c r="S40" i="300"/>
  <c r="T39" i="300"/>
  <c r="S39" i="300"/>
  <c r="T38" i="300"/>
  <c r="S38" i="300"/>
  <c r="T37" i="300"/>
  <c r="S37" i="300"/>
  <c r="T36" i="300"/>
  <c r="S36" i="300"/>
  <c r="T35" i="300"/>
  <c r="S35" i="300"/>
  <c r="T34" i="300"/>
  <c r="S34" i="300"/>
  <c r="T33" i="300"/>
  <c r="S33" i="300"/>
  <c r="T32" i="300"/>
  <c r="S32" i="300"/>
  <c r="T31" i="300"/>
  <c r="S31" i="300"/>
  <c r="T30" i="300"/>
  <c r="S30" i="300"/>
  <c r="T29" i="300"/>
  <c r="S29" i="300"/>
  <c r="T28" i="300"/>
  <c r="S28" i="300"/>
  <c r="T27" i="300"/>
  <c r="S27" i="300"/>
  <c r="T26" i="300"/>
  <c r="S26" i="300"/>
  <c r="T25" i="300"/>
  <c r="S25" i="300"/>
  <c r="T24" i="300"/>
  <c r="S24" i="300"/>
  <c r="T23" i="300"/>
  <c r="S23" i="300"/>
  <c r="T22" i="300"/>
  <c r="S22" i="300"/>
  <c r="T21" i="300"/>
  <c r="S21" i="300"/>
  <c r="T20" i="300"/>
  <c r="S20" i="300"/>
  <c r="T19" i="300"/>
  <c r="S19" i="300"/>
  <c r="T18" i="300"/>
  <c r="S18" i="300"/>
  <c r="T17" i="300"/>
  <c r="S17" i="300"/>
  <c r="H13" i="300"/>
  <c r="F13" i="300"/>
  <c r="G13" i="300" s="1"/>
  <c r="S13" i="218"/>
  <c r="S14" i="218" s="1"/>
  <c r="S15" i="218" s="1"/>
  <c r="S16" i="218" s="1"/>
  <c r="S17" i="218" s="1"/>
  <c r="S18" i="218" s="1"/>
  <c r="S19" i="218" s="1"/>
  <c r="S20" i="218" s="1"/>
  <c r="S21" i="218" s="1"/>
  <c r="S22" i="218" s="1"/>
  <c r="S23" i="218" s="1"/>
  <c r="S24" i="218" s="1"/>
  <c r="S25" i="218" s="1"/>
  <c r="S26" i="218" s="1"/>
  <c r="S27" i="218" s="1"/>
  <c r="S28" i="218" s="1"/>
  <c r="S29" i="218" s="1"/>
  <c r="S30" i="218" s="1"/>
  <c r="S31" i="218" s="1"/>
  <c r="S32" i="218" s="1"/>
  <c r="S33" i="218" s="1"/>
  <c r="S34" i="218" s="1"/>
  <c r="S35" i="218" s="1"/>
  <c r="S36" i="218" s="1"/>
  <c r="S37" i="218" s="1"/>
  <c r="S38" i="218" s="1"/>
  <c r="S39" i="218" s="1"/>
  <c r="S40" i="218" s="1"/>
  <c r="S41" i="218" s="1"/>
  <c r="S42" i="218" s="1"/>
  <c r="S43" i="218" s="1"/>
  <c r="S44" i="218" s="1"/>
  <c r="S45" i="218" s="1"/>
  <c r="S46" i="218" s="1"/>
  <c r="S47" i="218" s="1"/>
  <c r="S48" i="218" s="1"/>
  <c r="S49" i="218" s="1"/>
  <c r="S50" i="218" s="1"/>
  <c r="S51" i="218" s="1"/>
  <c r="S52" i="218" s="1"/>
  <c r="S53" i="218" s="1"/>
  <c r="S54" i="218" s="1"/>
  <c r="S55" i="218" s="1"/>
  <c r="S56" i="218" s="1"/>
  <c r="S57" i="218" s="1"/>
  <c r="S58" i="218" s="1"/>
  <c r="S59" i="218" s="1"/>
  <c r="S60" i="218" s="1"/>
  <c r="S61" i="218" s="1"/>
  <c r="S62" i="218" s="1"/>
  <c r="S63" i="218" s="1"/>
  <c r="S64" i="218" s="1"/>
  <c r="S65" i="218" s="1"/>
  <c r="S66" i="218" s="1"/>
  <c r="S67" i="218" s="1"/>
  <c r="S68" i="218" s="1"/>
  <c r="S69" i="218" s="1"/>
  <c r="S70" i="218" s="1"/>
  <c r="S71" i="218" s="1"/>
  <c r="S72" i="218" s="1"/>
  <c r="S73" i="218" s="1"/>
  <c r="S74" i="218" s="1"/>
  <c r="S75" i="218" s="1"/>
  <c r="S76" i="218" s="1"/>
  <c r="S77" i="218" s="1"/>
  <c r="S78" i="218" s="1"/>
  <c r="S79" i="218" s="1"/>
  <c r="S80" i="218" s="1"/>
  <c r="S81" i="218" s="1"/>
  <c r="S82" i="218" s="1"/>
  <c r="S83" i="218" s="1"/>
  <c r="S84" i="218" s="1"/>
  <c r="S85" i="218" s="1"/>
  <c r="S86" i="218" s="1"/>
  <c r="S87" i="218" s="1"/>
  <c r="S88" i="218" s="1"/>
  <c r="S89" i="218" s="1"/>
  <c r="S90" i="218" s="1"/>
  <c r="S91" i="218" s="1"/>
  <c r="S92" i="218" s="1"/>
  <c r="S93" i="218" s="1"/>
  <c r="S94" i="218" s="1"/>
  <c r="S95" i="218" s="1"/>
  <c r="S96" i="218" s="1"/>
  <c r="S97" i="218" s="1"/>
  <c r="S98" i="218" s="1"/>
  <c r="S99" i="218" s="1"/>
  <c r="S100" i="218" s="1"/>
  <c r="S101" i="218" s="1"/>
  <c r="S102" i="218" s="1"/>
  <c r="S103" i="218" s="1"/>
  <c r="S104" i="218" s="1"/>
  <c r="S105" i="218" s="1"/>
  <c r="S106" i="218" s="1"/>
  <c r="S107" i="218" s="1"/>
  <c r="S108" i="218" s="1"/>
  <c r="S109" i="218" s="1"/>
  <c r="S110" i="218" s="1"/>
  <c r="S111" i="218" s="1"/>
  <c r="S112" i="218" s="1"/>
  <c r="S113" i="218" s="1"/>
  <c r="S114" i="218" s="1"/>
  <c r="S115" i="218" s="1"/>
  <c r="S116" i="218" s="1"/>
  <c r="S117" i="218" s="1"/>
  <c r="S118" i="218" s="1"/>
  <c r="S119" i="218" s="1"/>
  <c r="S120" i="218" s="1"/>
  <c r="S121" i="218" s="1"/>
  <c r="S122" i="218" s="1"/>
  <c r="S123" i="218" s="1"/>
  <c r="S124" i="218" s="1"/>
  <c r="S125" i="218" s="1"/>
  <c r="S126" i="218" s="1"/>
  <c r="S127" i="218" s="1"/>
  <c r="S128" i="218" s="1"/>
  <c r="S129" i="218" s="1"/>
  <c r="S130" i="218" s="1"/>
  <c r="S131" i="218" s="1"/>
  <c r="S132" i="218" s="1"/>
  <c r="S133" i="218" s="1"/>
  <c r="S134" i="218" s="1"/>
  <c r="S135" i="218" s="1"/>
  <c r="S136" i="218" s="1"/>
  <c r="S137" i="218" s="1"/>
  <c r="S138" i="218" s="1"/>
  <c r="S139" i="218" s="1"/>
  <c r="S140" i="218" s="1"/>
  <c r="S141" i="218" s="1"/>
  <c r="S142" i="218" s="1"/>
  <c r="S143" i="218" s="1"/>
  <c r="S144" i="218" s="1"/>
  <c r="S145" i="218" s="1"/>
  <c r="S146" i="218" s="1"/>
  <c r="S147" i="218" s="1"/>
  <c r="S148" i="218" s="1"/>
  <c r="S149" i="218" s="1"/>
  <c r="S150" i="218" s="1"/>
  <c r="S151" i="218" s="1"/>
  <c r="S152" i="218" s="1"/>
  <c r="S153" i="218" s="1"/>
  <c r="S154" i="218" s="1"/>
  <c r="S155" i="218" s="1"/>
  <c r="S156" i="218" s="1"/>
  <c r="S157" i="218" s="1"/>
  <c r="S158" i="218" s="1"/>
  <c r="S159" i="218" s="1"/>
  <c r="S160" i="218" s="1"/>
  <c r="S161" i="218" s="1"/>
  <c r="S162" i="218" s="1"/>
  <c r="S163" i="218" s="1"/>
  <c r="S164" i="218" s="1"/>
  <c r="S165" i="218" s="1"/>
  <c r="S166" i="218" s="1"/>
  <c r="S167" i="218" s="1"/>
  <c r="S168" i="218" s="1"/>
  <c r="S169" i="218" s="1"/>
  <c r="S170" i="218" s="1"/>
  <c r="S171" i="218" s="1"/>
  <c r="S172" i="218" s="1"/>
  <c r="S173" i="218" s="1"/>
  <c r="S174" i="218" s="1"/>
  <c r="S175" i="218" s="1"/>
  <c r="S176" i="218" s="1"/>
  <c r="S177" i="218" s="1"/>
  <c r="S178" i="218" s="1"/>
  <c r="S179" i="218" s="1"/>
  <c r="S180" i="218" s="1"/>
  <c r="S181" i="218" s="1"/>
  <c r="S182" i="218" s="1"/>
  <c r="S183" i="218" s="1"/>
  <c r="S184" i="218" s="1"/>
  <c r="S185" i="218" s="1"/>
  <c r="S186" i="218" s="1"/>
  <c r="S187" i="218" s="1"/>
  <c r="S188" i="218" s="1"/>
  <c r="S189" i="218" s="1"/>
  <c r="S190" i="218" s="1"/>
  <c r="S191" i="218" s="1"/>
  <c r="S192" i="218" s="1"/>
  <c r="S193" i="218" s="1"/>
  <c r="S194" i="218" s="1"/>
  <c r="S195" i="218" s="1"/>
  <c r="S196" i="218" s="1"/>
  <c r="S197" i="218" s="1"/>
  <c r="S198" i="218" s="1"/>
  <c r="S199" i="218" s="1"/>
  <c r="S200" i="218" s="1"/>
  <c r="S201" i="218" s="1"/>
  <c r="S202" i="218" s="1"/>
  <c r="S203" i="218" s="1"/>
  <c r="S204" i="218" s="1"/>
  <c r="S205" i="218" s="1"/>
  <c r="S206" i="218" s="1"/>
  <c r="S207" i="218" s="1"/>
  <c r="S208" i="218" s="1"/>
  <c r="S209" i="218" s="1"/>
  <c r="S210" i="218" s="1"/>
  <c r="S211" i="218" s="1"/>
  <c r="S212" i="218" s="1"/>
  <c r="S213" i="218" s="1"/>
  <c r="S214" i="218" s="1"/>
  <c r="S215" i="218" s="1"/>
  <c r="S216" i="218" s="1"/>
  <c r="S217" i="218" s="1"/>
  <c r="S218" i="218" s="1"/>
  <c r="S219" i="218" s="1"/>
  <c r="S220" i="218" s="1"/>
  <c r="S221" i="218" s="1"/>
  <c r="S222" i="218" s="1"/>
  <c r="S223" i="218" s="1"/>
  <c r="S224" i="218" s="1"/>
  <c r="S225" i="218" s="1"/>
  <c r="S226" i="218" s="1"/>
  <c r="S227" i="218" s="1"/>
  <c r="S228" i="218" s="1"/>
  <c r="S229" i="218" s="1"/>
  <c r="S230" i="218" s="1"/>
  <c r="S231" i="218" s="1"/>
  <c r="S232" i="218" s="1"/>
  <c r="S233" i="218" s="1"/>
  <c r="S234" i="218" s="1"/>
  <c r="S235" i="218" s="1"/>
  <c r="S236" i="218" s="1"/>
  <c r="S237" i="218" s="1"/>
  <c r="S238" i="218" s="1"/>
  <c r="S239" i="218" s="1"/>
  <c r="S240" i="218" s="1"/>
  <c r="S241" i="218" s="1"/>
  <c r="S242" i="218" s="1"/>
  <c r="S243" i="218" s="1"/>
  <c r="S244" i="218" s="1"/>
  <c r="S245" i="218" s="1"/>
  <c r="S246" i="218" s="1"/>
  <c r="S247" i="218" s="1"/>
  <c r="S248" i="218" s="1"/>
  <c r="S249" i="218" s="1"/>
  <c r="S250" i="218" s="1"/>
  <c r="S251" i="218" s="1"/>
  <c r="S252" i="218" s="1"/>
  <c r="S253" i="218" s="1"/>
  <c r="S254" i="218" s="1"/>
  <c r="S255" i="218" s="1"/>
  <c r="S256" i="218" s="1"/>
  <c r="S257" i="218" s="1"/>
  <c r="S258" i="218" s="1"/>
  <c r="S259" i="218" s="1"/>
  <c r="S260" i="218" s="1"/>
  <c r="S261" i="218" s="1"/>
  <c r="S262" i="218" s="1"/>
  <c r="S263" i="218" s="1"/>
  <c r="S264" i="218" s="1"/>
  <c r="S265" i="218" s="1"/>
  <c r="S266" i="218" s="1"/>
  <c r="S267" i="218" s="1"/>
  <c r="S268" i="218" s="1"/>
  <c r="S269" i="218" s="1"/>
  <c r="S270" i="218" s="1"/>
  <c r="S271" i="218" s="1"/>
  <c r="S272" i="218" s="1"/>
  <c r="S273" i="218" s="1"/>
  <c r="S274" i="218" s="1"/>
  <c r="S275" i="218" s="1"/>
  <c r="S276" i="218" s="1"/>
  <c r="S277" i="218" s="1"/>
  <c r="S278" i="218" s="1"/>
  <c r="S279" i="218" s="1"/>
  <c r="S280" i="218" s="1"/>
  <c r="S281" i="218" s="1"/>
  <c r="S282" i="218" s="1"/>
  <c r="S283" i="218" s="1"/>
  <c r="S284" i="218" s="1"/>
  <c r="S285" i="218" s="1"/>
  <c r="S286" i="218" s="1"/>
  <c r="S287" i="218" s="1"/>
  <c r="S288" i="218" s="1"/>
  <c r="S289" i="218" s="1"/>
  <c r="S290" i="218" s="1"/>
  <c r="S291" i="218" s="1"/>
  <c r="S292" i="218" s="1"/>
  <c r="S293" i="218" s="1"/>
  <c r="S294" i="218" s="1"/>
  <c r="S295" i="218" s="1"/>
  <c r="S296" i="218" s="1"/>
  <c r="S297" i="218" s="1"/>
  <c r="S298" i="218" s="1"/>
  <c r="S299" i="218" s="1"/>
  <c r="S300" i="218" s="1"/>
  <c r="S301" i="218" s="1"/>
  <c r="S302" i="218" s="1"/>
  <c r="W8" i="218"/>
  <c r="W9" i="218" s="1"/>
  <c r="W10" i="218" s="1"/>
  <c r="W11" i="218" s="1"/>
  <c r="W12" i="218" s="1"/>
  <c r="W13" i="218" s="1"/>
  <c r="W14" i="218" s="1"/>
  <c r="W15" i="218" s="1"/>
  <c r="W16" i="218" s="1"/>
  <c r="W17" i="218" s="1"/>
  <c r="W18" i="218" s="1"/>
  <c r="W19" i="218" s="1"/>
  <c r="W20" i="218" s="1"/>
  <c r="W21" i="218" s="1"/>
  <c r="W22" i="218" s="1"/>
  <c r="W23" i="218" s="1"/>
  <c r="W24" i="218" s="1"/>
  <c r="W25" i="218" s="1"/>
  <c r="W26" i="218" s="1"/>
  <c r="W27" i="218" s="1"/>
  <c r="W28" i="218" s="1"/>
  <c r="W29" i="218" s="1"/>
  <c r="W30" i="218" s="1"/>
  <c r="W31" i="218" s="1"/>
  <c r="W32" i="218" s="1"/>
  <c r="W33" i="218" s="1"/>
  <c r="W34" i="218" s="1"/>
  <c r="W35" i="218" s="1"/>
  <c r="W36" i="218" s="1"/>
  <c r="W37" i="218" s="1"/>
  <c r="W38" i="218" s="1"/>
  <c r="W39" i="218" s="1"/>
  <c r="W40" i="218" s="1"/>
  <c r="W41" i="218" s="1"/>
  <c r="W42" i="218" s="1"/>
  <c r="W43" i="218" s="1"/>
  <c r="W44" i="218" s="1"/>
  <c r="W45" i="218" s="1"/>
  <c r="W46" i="218" s="1"/>
  <c r="W47" i="218" s="1"/>
  <c r="W48" i="218" s="1"/>
  <c r="W49" i="218" s="1"/>
  <c r="W50" i="218" s="1"/>
  <c r="W51" i="218" s="1"/>
  <c r="W52" i="218" s="1"/>
  <c r="Z5" i="218"/>
  <c r="Z6" i="218" s="1"/>
  <c r="Z7" i="218" s="1"/>
  <c r="Z8" i="218" s="1"/>
  <c r="S5" i="218"/>
  <c r="S6" i="218" s="1"/>
  <c r="S7" i="218" s="1"/>
  <c r="S8" i="218" s="1"/>
  <c r="S9" i="218" s="1"/>
  <c r="S10" i="218" s="1"/>
  <c r="S11" i="218" s="1"/>
  <c r="S12" i="218" s="1"/>
  <c r="W4" i="218"/>
  <c r="W5" i="218" s="1"/>
  <c r="W6" i="218" s="1"/>
  <c r="W7" i="218" s="1"/>
  <c r="S4" i="218"/>
  <c r="V162" i="216"/>
  <c r="S162" i="216"/>
  <c r="P162" i="216"/>
  <c r="M162" i="216"/>
  <c r="J162" i="216"/>
  <c r="V161" i="216"/>
  <c r="S161" i="216"/>
  <c r="P161" i="216"/>
  <c r="M161" i="216"/>
  <c r="J161" i="216"/>
  <c r="V160" i="216"/>
  <c r="S160" i="216"/>
  <c r="P160" i="216"/>
  <c r="M160" i="216"/>
  <c r="J160" i="216"/>
  <c r="V159" i="216"/>
  <c r="S159" i="216"/>
  <c r="P159" i="216"/>
  <c r="M159" i="216"/>
  <c r="J159" i="216"/>
  <c r="V158" i="216"/>
  <c r="S158" i="216"/>
  <c r="P158" i="216"/>
  <c r="M158" i="216"/>
  <c r="J158" i="216"/>
  <c r="V157" i="216"/>
  <c r="S157" i="216"/>
  <c r="P157" i="216"/>
  <c r="M157" i="216"/>
  <c r="J157" i="216"/>
  <c r="V156" i="216"/>
  <c r="S156" i="216"/>
  <c r="P156" i="216"/>
  <c r="M156" i="216"/>
  <c r="J156" i="216"/>
  <c r="V155" i="216"/>
  <c r="S155" i="216"/>
  <c r="P155" i="216"/>
  <c r="M155" i="216"/>
  <c r="J155" i="216"/>
  <c r="V154" i="216"/>
  <c r="S154" i="216"/>
  <c r="P154" i="216"/>
  <c r="M154" i="216"/>
  <c r="J154" i="216"/>
  <c r="V153" i="216"/>
  <c r="S153" i="216"/>
  <c r="P153" i="216"/>
  <c r="M153" i="216"/>
  <c r="J153" i="216"/>
  <c r="V152" i="216"/>
  <c r="S152" i="216"/>
  <c r="P152" i="216"/>
  <c r="M152" i="216"/>
  <c r="J152" i="216"/>
  <c r="V151" i="216"/>
  <c r="S151" i="216"/>
  <c r="P151" i="216"/>
  <c r="M151" i="216"/>
  <c r="J151" i="216"/>
  <c r="V150" i="216"/>
  <c r="S150" i="216"/>
  <c r="P150" i="216"/>
  <c r="M150" i="216"/>
  <c r="J150" i="216"/>
  <c r="V149" i="216"/>
  <c r="S149" i="216"/>
  <c r="P149" i="216"/>
  <c r="M149" i="216"/>
  <c r="J149" i="216"/>
  <c r="V148" i="216"/>
  <c r="S148" i="216"/>
  <c r="P148" i="216"/>
  <c r="M148" i="216"/>
  <c r="J148" i="216"/>
  <c r="V147" i="216"/>
  <c r="S147" i="216"/>
  <c r="P147" i="216"/>
  <c r="M147" i="216"/>
  <c r="J147" i="216"/>
  <c r="V146" i="216"/>
  <c r="S146" i="216"/>
  <c r="P146" i="216"/>
  <c r="M146" i="216"/>
  <c r="J146" i="216"/>
  <c r="V145" i="216"/>
  <c r="S145" i="216"/>
  <c r="P145" i="216"/>
  <c r="M145" i="216"/>
  <c r="J145" i="216"/>
  <c r="V144" i="216"/>
  <c r="S144" i="216"/>
  <c r="P144" i="216"/>
  <c r="M144" i="216"/>
  <c r="J144" i="216"/>
  <c r="V143" i="216"/>
  <c r="S143" i="216"/>
  <c r="P143" i="216"/>
  <c r="M143" i="216"/>
  <c r="J143" i="216"/>
  <c r="V142" i="216"/>
  <c r="S142" i="216"/>
  <c r="P142" i="216"/>
  <c r="M142" i="216"/>
  <c r="J142" i="216"/>
  <c r="V141" i="216"/>
  <c r="S141" i="216"/>
  <c r="P141" i="216"/>
  <c r="M141" i="216"/>
  <c r="J141" i="216"/>
  <c r="V140" i="216"/>
  <c r="S140" i="216"/>
  <c r="P140" i="216"/>
  <c r="M140" i="216"/>
  <c r="J140" i="216"/>
  <c r="V139" i="216"/>
  <c r="S139" i="216"/>
  <c r="P139" i="216"/>
  <c r="M139" i="216"/>
  <c r="J139" i="216"/>
  <c r="V138" i="216"/>
  <c r="S138" i="216"/>
  <c r="P138" i="216"/>
  <c r="M138" i="216"/>
  <c r="J138" i="216"/>
  <c r="V137" i="216"/>
  <c r="S137" i="216"/>
  <c r="P137" i="216"/>
  <c r="M137" i="216"/>
  <c r="J137" i="216"/>
  <c r="V136" i="216"/>
  <c r="S136" i="216"/>
  <c r="P136" i="216"/>
  <c r="M136" i="216"/>
  <c r="J136" i="216"/>
  <c r="V135" i="216"/>
  <c r="S135" i="216"/>
  <c r="P135" i="216"/>
  <c r="M135" i="216"/>
  <c r="J135" i="216"/>
  <c r="V134" i="216"/>
  <c r="S134" i="216"/>
  <c r="P134" i="216"/>
  <c r="M134" i="216"/>
  <c r="J134" i="216"/>
  <c r="V133" i="216"/>
  <c r="S133" i="216"/>
  <c r="P133" i="216"/>
  <c r="M133" i="216"/>
  <c r="J133" i="216"/>
  <c r="V132" i="216"/>
  <c r="S132" i="216"/>
  <c r="P132" i="216"/>
  <c r="M132" i="216"/>
  <c r="J132" i="216"/>
  <c r="V131" i="216"/>
  <c r="S131" i="216"/>
  <c r="P131" i="216"/>
  <c r="M131" i="216"/>
  <c r="J131" i="216"/>
  <c r="V130" i="216"/>
  <c r="S130" i="216"/>
  <c r="P130" i="216"/>
  <c r="M130" i="216"/>
  <c r="J130" i="216"/>
  <c r="V129" i="216"/>
  <c r="S129" i="216"/>
  <c r="P129" i="216"/>
  <c r="M129" i="216"/>
  <c r="J129" i="216"/>
  <c r="V128" i="216"/>
  <c r="S128" i="216"/>
  <c r="P128" i="216"/>
  <c r="M128" i="216"/>
  <c r="J128" i="216"/>
  <c r="V127" i="216"/>
  <c r="S127" i="216"/>
  <c r="P127" i="216"/>
  <c r="M127" i="216"/>
  <c r="J127" i="216"/>
  <c r="V126" i="216"/>
  <c r="S126" i="216"/>
  <c r="P126" i="216"/>
  <c r="M126" i="216"/>
  <c r="J126" i="216"/>
  <c r="V125" i="216"/>
  <c r="S125" i="216"/>
  <c r="P125" i="216"/>
  <c r="M125" i="216"/>
  <c r="J125" i="216"/>
  <c r="V124" i="216"/>
  <c r="S124" i="216"/>
  <c r="P124" i="216"/>
  <c r="M124" i="216"/>
  <c r="J124" i="216"/>
  <c r="V123" i="216"/>
  <c r="S123" i="216"/>
  <c r="P123" i="216"/>
  <c r="M123" i="216"/>
  <c r="J123" i="216"/>
  <c r="V122" i="216"/>
  <c r="S122" i="216"/>
  <c r="P122" i="216"/>
  <c r="M122" i="216"/>
  <c r="J122" i="216"/>
  <c r="V121" i="216"/>
  <c r="S121" i="216"/>
  <c r="P121" i="216"/>
  <c r="M121" i="216"/>
  <c r="J121" i="216"/>
  <c r="V120" i="216"/>
  <c r="S120" i="216"/>
  <c r="P120" i="216"/>
  <c r="M120" i="216"/>
  <c r="J120" i="216"/>
  <c r="V119" i="216"/>
  <c r="S119" i="216"/>
  <c r="P119" i="216"/>
  <c r="M119" i="216"/>
  <c r="J119" i="216"/>
  <c r="V118" i="216"/>
  <c r="S118" i="216"/>
  <c r="P118" i="216"/>
  <c r="M118" i="216"/>
  <c r="J118" i="216"/>
  <c r="V117" i="216"/>
  <c r="S117" i="216"/>
  <c r="P117" i="216"/>
  <c r="M117" i="216"/>
  <c r="J117" i="216"/>
  <c r="V116" i="216"/>
  <c r="S116" i="216"/>
  <c r="P116" i="216"/>
  <c r="M116" i="216"/>
  <c r="J116" i="216"/>
  <c r="V115" i="216"/>
  <c r="S115" i="216"/>
  <c r="P115" i="216"/>
  <c r="M115" i="216"/>
  <c r="J115" i="216"/>
  <c r="V114" i="216"/>
  <c r="S114" i="216"/>
  <c r="P114" i="216"/>
  <c r="M114" i="216"/>
  <c r="J114" i="216"/>
  <c r="V113" i="216"/>
  <c r="S113" i="216"/>
  <c r="P113" i="216"/>
  <c r="M113" i="216"/>
  <c r="J113" i="216"/>
  <c r="V112" i="216"/>
  <c r="S112" i="216"/>
  <c r="P112" i="216"/>
  <c r="M112" i="216"/>
  <c r="J112" i="216"/>
  <c r="V111" i="216"/>
  <c r="S111" i="216"/>
  <c r="P111" i="216"/>
  <c r="M111" i="216"/>
  <c r="J111" i="216"/>
  <c r="V110" i="216"/>
  <c r="S110" i="216"/>
  <c r="P110" i="216"/>
  <c r="M110" i="216"/>
  <c r="J110" i="216"/>
  <c r="V109" i="216"/>
  <c r="S109" i="216"/>
  <c r="P109" i="216"/>
  <c r="M109" i="216"/>
  <c r="J109" i="216"/>
  <c r="V108" i="216"/>
  <c r="S108" i="216"/>
  <c r="P108" i="216"/>
  <c r="M108" i="216"/>
  <c r="J108" i="216"/>
  <c r="V107" i="216"/>
  <c r="S107" i="216"/>
  <c r="P107" i="216"/>
  <c r="M107" i="216"/>
  <c r="J107" i="216"/>
  <c r="V106" i="216"/>
  <c r="S106" i="216"/>
  <c r="P106" i="216"/>
  <c r="M106" i="216"/>
  <c r="J106" i="216"/>
  <c r="V105" i="216"/>
  <c r="S105" i="216"/>
  <c r="P105" i="216"/>
  <c r="M105" i="216"/>
  <c r="J105" i="216"/>
  <c r="V104" i="216"/>
  <c r="S104" i="216"/>
  <c r="P104" i="216"/>
  <c r="M104" i="216"/>
  <c r="J104" i="216"/>
  <c r="V103" i="216"/>
  <c r="S103" i="216"/>
  <c r="P103" i="216"/>
  <c r="M103" i="216"/>
  <c r="J103" i="216"/>
  <c r="V102" i="216"/>
  <c r="S102" i="216"/>
  <c r="P102" i="216"/>
  <c r="M102" i="216"/>
  <c r="J102" i="216"/>
  <c r="V101" i="216"/>
  <c r="S101" i="216"/>
  <c r="P101" i="216"/>
  <c r="M101" i="216"/>
  <c r="J101" i="216"/>
  <c r="V100" i="216"/>
  <c r="S100" i="216"/>
  <c r="P100" i="216"/>
  <c r="M100" i="216"/>
  <c r="J100" i="216"/>
  <c r="V99" i="216"/>
  <c r="S99" i="216"/>
  <c r="P99" i="216"/>
  <c r="M99" i="216"/>
  <c r="J99" i="216"/>
  <c r="V98" i="216"/>
  <c r="S98" i="216"/>
  <c r="P98" i="216"/>
  <c r="M98" i="216"/>
  <c r="J98" i="216"/>
  <c r="V97" i="216"/>
  <c r="S97" i="216"/>
  <c r="P97" i="216"/>
  <c r="M97" i="216"/>
  <c r="J97" i="216"/>
  <c r="V96" i="216"/>
  <c r="S96" i="216"/>
  <c r="P96" i="216"/>
  <c r="M96" i="216"/>
  <c r="J96" i="216"/>
  <c r="V95" i="216"/>
  <c r="S95" i="216"/>
  <c r="P95" i="216"/>
  <c r="M95" i="216"/>
  <c r="J95" i="216"/>
  <c r="V94" i="216"/>
  <c r="S94" i="216"/>
  <c r="P94" i="216"/>
  <c r="M94" i="216"/>
  <c r="J94" i="216"/>
  <c r="V93" i="216"/>
  <c r="S93" i="216"/>
  <c r="P93" i="216"/>
  <c r="M93" i="216"/>
  <c r="J93" i="216"/>
  <c r="V92" i="216"/>
  <c r="S92" i="216"/>
  <c r="P92" i="216"/>
  <c r="M92" i="216"/>
  <c r="J92" i="216"/>
  <c r="V91" i="216"/>
  <c r="S91" i="216"/>
  <c r="P91" i="216"/>
  <c r="M91" i="216"/>
  <c r="J91" i="216"/>
  <c r="V90" i="216"/>
  <c r="S90" i="216"/>
  <c r="P90" i="216"/>
  <c r="M90" i="216"/>
  <c r="J90" i="216"/>
  <c r="V89" i="216"/>
  <c r="S89" i="216"/>
  <c r="P89" i="216"/>
  <c r="M89" i="216"/>
  <c r="J89" i="216"/>
  <c r="V88" i="216"/>
  <c r="S88" i="216"/>
  <c r="P88" i="216"/>
  <c r="M88" i="216"/>
  <c r="J88" i="216"/>
  <c r="V87" i="216"/>
  <c r="S87" i="216"/>
  <c r="P87" i="216"/>
  <c r="M87" i="216"/>
  <c r="J87" i="216"/>
  <c r="V86" i="216"/>
  <c r="S86" i="216"/>
  <c r="P86" i="216"/>
  <c r="M86" i="216"/>
  <c r="J86" i="216"/>
  <c r="V85" i="216"/>
  <c r="S85" i="216"/>
  <c r="P85" i="216"/>
  <c r="M85" i="216"/>
  <c r="J85" i="216"/>
  <c r="V84" i="216"/>
  <c r="S84" i="216"/>
  <c r="P84" i="216"/>
  <c r="M84" i="216"/>
  <c r="J84" i="216"/>
  <c r="V83" i="216"/>
  <c r="S83" i="216"/>
  <c r="P83" i="216"/>
  <c r="M83" i="216"/>
  <c r="J83" i="216"/>
  <c r="V82" i="216"/>
  <c r="S82" i="216"/>
  <c r="P82" i="216"/>
  <c r="M82" i="216"/>
  <c r="J82" i="216"/>
  <c r="V81" i="216"/>
  <c r="S81" i="216"/>
  <c r="P81" i="216"/>
  <c r="M81" i="216"/>
  <c r="J81" i="216"/>
  <c r="V80" i="216"/>
  <c r="S80" i="216"/>
  <c r="P80" i="216"/>
  <c r="M80" i="216"/>
  <c r="J80" i="216"/>
  <c r="V79" i="216"/>
  <c r="S79" i="216"/>
  <c r="P79" i="216"/>
  <c r="M79" i="216"/>
  <c r="J79" i="216"/>
  <c r="V78" i="216"/>
  <c r="S78" i="216"/>
  <c r="P78" i="216"/>
  <c r="M78" i="216"/>
  <c r="J78" i="216"/>
  <c r="V77" i="216"/>
  <c r="S77" i="216"/>
  <c r="P77" i="216"/>
  <c r="M77" i="216"/>
  <c r="J77" i="216"/>
  <c r="V76" i="216"/>
  <c r="S76" i="216"/>
  <c r="P76" i="216"/>
  <c r="M76" i="216"/>
  <c r="J76" i="216"/>
  <c r="V75" i="216"/>
  <c r="S75" i="216"/>
  <c r="P75" i="216"/>
  <c r="M75" i="216"/>
  <c r="J75" i="216"/>
  <c r="V74" i="216"/>
  <c r="S74" i="216"/>
  <c r="P74" i="216"/>
  <c r="M74" i="216"/>
  <c r="J74" i="216"/>
  <c r="V73" i="216"/>
  <c r="S73" i="216"/>
  <c r="P73" i="216"/>
  <c r="M73" i="216"/>
  <c r="J73" i="216"/>
  <c r="V72" i="216"/>
  <c r="S72" i="216"/>
  <c r="P72" i="216"/>
  <c r="M72" i="216"/>
  <c r="J72" i="216"/>
  <c r="V71" i="216"/>
  <c r="S71" i="216"/>
  <c r="P71" i="216"/>
  <c r="M71" i="216"/>
  <c r="J71" i="216"/>
  <c r="V70" i="216"/>
  <c r="S70" i="216"/>
  <c r="P70" i="216"/>
  <c r="M70" i="216"/>
  <c r="J70" i="216"/>
  <c r="V69" i="216"/>
  <c r="S69" i="216"/>
  <c r="P69" i="216"/>
  <c r="M69" i="216"/>
  <c r="J69" i="216"/>
  <c r="V68" i="216"/>
  <c r="S68" i="216"/>
  <c r="P68" i="216"/>
  <c r="M68" i="216"/>
  <c r="J68" i="216"/>
  <c r="V67" i="216"/>
  <c r="S67" i="216"/>
  <c r="P67" i="216"/>
  <c r="M67" i="216"/>
  <c r="J67" i="216"/>
  <c r="V66" i="216"/>
  <c r="S66" i="216"/>
  <c r="P66" i="216"/>
  <c r="M66" i="216"/>
  <c r="J66" i="216"/>
  <c r="V65" i="216"/>
  <c r="S65" i="216"/>
  <c r="P65" i="216"/>
  <c r="M65" i="216"/>
  <c r="J65" i="216"/>
  <c r="V64" i="216"/>
  <c r="S64" i="216"/>
  <c r="P64" i="216"/>
  <c r="M64" i="216"/>
  <c r="J64" i="216"/>
  <c r="V63" i="216"/>
  <c r="S63" i="216"/>
  <c r="P63" i="216"/>
  <c r="M63" i="216"/>
  <c r="J63" i="216"/>
  <c r="V62" i="216"/>
  <c r="S62" i="216"/>
  <c r="P62" i="216"/>
  <c r="M62" i="216"/>
  <c r="J62" i="216"/>
  <c r="V61" i="216"/>
  <c r="S61" i="216"/>
  <c r="P61" i="216"/>
  <c r="M61" i="216"/>
  <c r="J61" i="216"/>
  <c r="V60" i="216"/>
  <c r="S60" i="216"/>
  <c r="P60" i="216"/>
  <c r="M60" i="216"/>
  <c r="J60" i="216"/>
  <c r="V59" i="216"/>
  <c r="S59" i="216"/>
  <c r="P59" i="216"/>
  <c r="M59" i="216"/>
  <c r="J59" i="216"/>
  <c r="V58" i="216"/>
  <c r="S58" i="216"/>
  <c r="P58" i="216"/>
  <c r="M58" i="216"/>
  <c r="J58" i="216"/>
  <c r="V57" i="216"/>
  <c r="S57" i="216"/>
  <c r="P57" i="216"/>
  <c r="M57" i="216"/>
  <c r="J57" i="216"/>
  <c r="V56" i="216"/>
  <c r="S56" i="216"/>
  <c r="P56" i="216"/>
  <c r="M56" i="216"/>
  <c r="J56" i="216"/>
  <c r="V55" i="216"/>
  <c r="S55" i="216"/>
  <c r="P55" i="216"/>
  <c r="M55" i="216"/>
  <c r="J55" i="216"/>
  <c r="V54" i="216"/>
  <c r="S54" i="216"/>
  <c r="P54" i="216"/>
  <c r="M54" i="216"/>
  <c r="J54" i="216"/>
  <c r="V53" i="216"/>
  <c r="S53" i="216"/>
  <c r="P53" i="216"/>
  <c r="M53" i="216"/>
  <c r="J53" i="216"/>
  <c r="V52" i="216"/>
  <c r="S52" i="216"/>
  <c r="P52" i="216"/>
  <c r="M52" i="216"/>
  <c r="J52" i="216"/>
  <c r="V51" i="216"/>
  <c r="S51" i="216"/>
  <c r="P51" i="216"/>
  <c r="M51" i="216"/>
  <c r="J51" i="216"/>
  <c r="V50" i="216"/>
  <c r="S50" i="216"/>
  <c r="P50" i="216"/>
  <c r="M50" i="216"/>
  <c r="J50" i="216"/>
  <c r="V49" i="216"/>
  <c r="S49" i="216"/>
  <c r="P49" i="216"/>
  <c r="M49" i="216"/>
  <c r="J49" i="216"/>
  <c r="V48" i="216"/>
  <c r="S48" i="216"/>
  <c r="P48" i="216"/>
  <c r="M48" i="216"/>
  <c r="J48" i="216"/>
  <c r="V47" i="216"/>
  <c r="S47" i="216"/>
  <c r="P47" i="216"/>
  <c r="M47" i="216"/>
  <c r="J47" i="216"/>
  <c r="V46" i="216"/>
  <c r="S46" i="216"/>
  <c r="P46" i="216"/>
  <c r="M46" i="216"/>
  <c r="J46" i="216"/>
  <c r="V45" i="216"/>
  <c r="S45" i="216"/>
  <c r="P45" i="216"/>
  <c r="M45" i="216"/>
  <c r="J45" i="216"/>
  <c r="V44" i="216"/>
  <c r="S44" i="216"/>
  <c r="P44" i="216"/>
  <c r="M44" i="216"/>
  <c r="J44" i="216"/>
  <c r="V43" i="216"/>
  <c r="S43" i="216"/>
  <c r="P43" i="216"/>
  <c r="M43" i="216"/>
  <c r="J43" i="216"/>
  <c r="V42" i="216"/>
  <c r="S42" i="216"/>
  <c r="P42" i="216"/>
  <c r="M42" i="216"/>
  <c r="J42" i="216"/>
  <c r="V41" i="216"/>
  <c r="S41" i="216"/>
  <c r="P41" i="216"/>
  <c r="M41" i="216"/>
  <c r="J41" i="216"/>
  <c r="V40" i="216"/>
  <c r="S40" i="216"/>
  <c r="P40" i="216"/>
  <c r="M40" i="216"/>
  <c r="J40" i="216"/>
  <c r="V39" i="216"/>
  <c r="S39" i="216"/>
  <c r="P39" i="216"/>
  <c r="M39" i="216"/>
  <c r="J39" i="216"/>
  <c r="V38" i="216"/>
  <c r="S38" i="216"/>
  <c r="P38" i="216"/>
  <c r="M38" i="216"/>
  <c r="J38" i="216"/>
  <c r="V37" i="216"/>
  <c r="S37" i="216"/>
  <c r="P37" i="216"/>
  <c r="M37" i="216"/>
  <c r="J37" i="216"/>
  <c r="V36" i="216"/>
  <c r="S36" i="216"/>
  <c r="P36" i="216"/>
  <c r="M36" i="216"/>
  <c r="J36" i="216"/>
  <c r="V35" i="216"/>
  <c r="S35" i="216"/>
  <c r="P35" i="216"/>
  <c r="M35" i="216"/>
  <c r="J35" i="216"/>
  <c r="V34" i="216"/>
  <c r="S34" i="216"/>
  <c r="P34" i="216"/>
  <c r="M34" i="216"/>
  <c r="J34" i="216"/>
  <c r="V33" i="216"/>
  <c r="S33" i="216"/>
  <c r="P33" i="216"/>
  <c r="M33" i="216"/>
  <c r="J33" i="216"/>
  <c r="V32" i="216"/>
  <c r="S32" i="216"/>
  <c r="P32" i="216"/>
  <c r="M32" i="216"/>
  <c r="J32" i="216"/>
  <c r="V31" i="216"/>
  <c r="S31" i="216"/>
  <c r="P31" i="216"/>
  <c r="M31" i="216"/>
  <c r="J31" i="216"/>
  <c r="V30" i="216"/>
  <c r="S30" i="216"/>
  <c r="P30" i="216"/>
  <c r="M30" i="216"/>
  <c r="J30" i="216"/>
  <c r="V29" i="216"/>
  <c r="S29" i="216"/>
  <c r="P29" i="216"/>
  <c r="M29" i="216"/>
  <c r="J29" i="216"/>
  <c r="V28" i="216"/>
  <c r="S28" i="216"/>
  <c r="P28" i="216"/>
  <c r="M28" i="216"/>
  <c r="J28" i="216"/>
  <c r="V27" i="216"/>
  <c r="S27" i="216"/>
  <c r="P27" i="216"/>
  <c r="M27" i="216"/>
  <c r="J27" i="216"/>
  <c r="V26" i="216"/>
  <c r="S26" i="216"/>
  <c r="P26" i="216"/>
  <c r="M26" i="216"/>
  <c r="J26" i="216"/>
  <c r="V25" i="216"/>
  <c r="S25" i="216"/>
  <c r="P25" i="216"/>
  <c r="M25" i="216"/>
  <c r="J25" i="216"/>
  <c r="V24" i="216"/>
  <c r="S24" i="216"/>
  <c r="P24" i="216"/>
  <c r="M24" i="216"/>
  <c r="J24" i="216"/>
  <c r="V23" i="216"/>
  <c r="S23" i="216"/>
  <c r="P23" i="216"/>
  <c r="M23" i="216"/>
  <c r="J23" i="216"/>
  <c r="V22" i="216"/>
  <c r="S22" i="216"/>
  <c r="P22" i="216"/>
  <c r="M22" i="216"/>
  <c r="J22" i="216"/>
  <c r="V21" i="216"/>
  <c r="S21" i="216"/>
  <c r="P21" i="216"/>
  <c r="M21" i="216"/>
  <c r="J21" i="216"/>
  <c r="V20" i="216"/>
  <c r="S20" i="216"/>
  <c r="P20" i="216"/>
  <c r="M20" i="216"/>
  <c r="J20" i="216"/>
  <c r="V19" i="216"/>
  <c r="S19" i="216"/>
  <c r="P19" i="216"/>
  <c r="M19" i="216"/>
  <c r="J19" i="216"/>
  <c r="V18" i="216"/>
  <c r="S18" i="216"/>
  <c r="P18" i="216"/>
  <c r="M18" i="216"/>
  <c r="J18" i="216"/>
  <c r="V17" i="216"/>
  <c r="S17" i="216"/>
  <c r="P17" i="216"/>
  <c r="M17" i="216"/>
  <c r="J17" i="216"/>
  <c r="V16" i="216"/>
  <c r="S16" i="216"/>
  <c r="P16" i="216"/>
  <c r="M16" i="216"/>
  <c r="J16" i="216"/>
  <c r="V15" i="216"/>
  <c r="S15" i="216"/>
  <c r="P15" i="216"/>
  <c r="M15" i="216"/>
  <c r="J15" i="216"/>
  <c r="V14" i="216"/>
  <c r="S14" i="216"/>
  <c r="P14" i="216"/>
  <c r="M14" i="216"/>
  <c r="J14" i="216"/>
  <c r="V13" i="216"/>
  <c r="S13" i="216"/>
  <c r="P13" i="216"/>
  <c r="I13" i="216" l="1"/>
  <c r="L13" i="216"/>
  <c r="AO16" i="313"/>
  <c r="AO50" i="313"/>
  <c r="AO14" i="313"/>
  <c r="AO43" i="313"/>
  <c r="AO30" i="313"/>
  <c r="AO40" i="313"/>
  <c r="AO24" i="313"/>
  <c r="AO27" i="313"/>
  <c r="AO32" i="313"/>
  <c r="AO37" i="313"/>
  <c r="AO26" i="313"/>
  <c r="AO23" i="313"/>
  <c r="AO17" i="313"/>
  <c r="AO36" i="313"/>
  <c r="AO41" i="313"/>
  <c r="AO22" i="313"/>
  <c r="AO44" i="313"/>
  <c r="AO52" i="313"/>
  <c r="AO15" i="313"/>
  <c r="AO21" i="313"/>
  <c r="AO45" i="313"/>
  <c r="AO20" i="313"/>
  <c r="AO39" i="313"/>
  <c r="AO18" i="313"/>
  <c r="AO47" i="313"/>
  <c r="AO13" i="313"/>
  <c r="AO29" i="313"/>
  <c r="AO49" i="313"/>
  <c r="AO35" i="313"/>
  <c r="AO19" i="313"/>
  <c r="AO28" i="313"/>
  <c r="AO33" i="313"/>
  <c r="AO34" i="313"/>
  <c r="AO38" i="313"/>
  <c r="AO31" i="313"/>
  <c r="AO48" i="313"/>
  <c r="AO42" i="313"/>
  <c r="AP50" i="313"/>
  <c r="AO51" i="313"/>
  <c r="AO46" i="313"/>
  <c r="AO25" i="313"/>
  <c r="AP43" i="313" l="1"/>
  <c r="AP44" i="313"/>
  <c r="AP52" i="313"/>
  <c r="AP15" i="313"/>
  <c r="AP33" i="313"/>
  <c r="AP26" i="313"/>
  <c r="AP28" i="313"/>
  <c r="AP37" i="313"/>
  <c r="AP25" i="313"/>
  <c r="AP45" i="313"/>
  <c r="AP51" i="313"/>
  <c r="AP31" i="313"/>
  <c r="AP19" i="313"/>
  <c r="AP47" i="313"/>
  <c r="AP24" i="313"/>
  <c r="AP22" i="313"/>
  <c r="AP29" i="313"/>
  <c r="AP48" i="313"/>
  <c r="AP42" i="313"/>
  <c r="AP17" i="313"/>
  <c r="AP36" i="313"/>
  <c r="AP41" i="313" l="1"/>
  <c r="AP20" i="313"/>
  <c r="AP38" i="313"/>
  <c r="AP35" i="313"/>
  <c r="AP13" i="313"/>
  <c r="AP40" i="313"/>
  <c r="AP32" i="313"/>
  <c r="AP23" i="313"/>
  <c r="AP34" i="313"/>
  <c r="AP46" i="313"/>
  <c r="AP30" i="313"/>
  <c r="AP27" i="313"/>
  <c r="AP21" i="313"/>
  <c r="AP49" i="313"/>
  <c r="AP39" i="313"/>
  <c r="AP16" i="313"/>
  <c r="AP14" i="313" l="1"/>
  <c r="AP18" i="3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4" authorId="0" shapeId="0" xr:uid="{1A637DEF-9B3A-2349-9FEF-37460656B022}">
      <text>
        <r>
          <rPr>
            <sz val="10"/>
            <color rgb="FF000000"/>
            <rFont val="Calibri"/>
            <family val="2"/>
          </rPr>
          <t xml:space="preserve">Compa-Ratio: Indica la relación entre el salario de un empleado y el punto medio (mediana) del rango salarial del puesto.
</t>
        </r>
      </text>
    </comment>
    <comment ref="J14" authorId="0" shapeId="0" xr:uid="{120EFCD0-A897-B347-8151-D64C47AF65E7}">
      <text>
        <r>
          <rPr>
            <sz val="10"/>
            <color rgb="FF000000"/>
            <rFont val="Calibri"/>
            <family val="2"/>
          </rPr>
          <t>Índice de Equidad Interna (IEI): Mide la equidad de los salarios dentro de una misma organización, comparando puestos de trabajo con similar valor.</t>
        </r>
      </text>
    </comment>
    <comment ref="K14" authorId="0" shapeId="0" xr:uid="{1108D809-B3E0-1645-8FA7-8F236B5DDE6A}">
      <text>
        <r>
          <rPr>
            <sz val="10"/>
            <color rgb="FF000000"/>
            <rFont val="Calibri"/>
            <family val="2"/>
          </rPr>
          <t xml:space="preserve">Índice de Equidad Salarial Compuesta (IESC): Este índice combinaría ambas métricas, multiplicando el IEI por el Compa-Ratio.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2">
    <bk>
      <extLst>
        <ext uri="{3e2802c4-a4d2-4d8b-9148-e3be6c30e623}">
          <xlrd:rvb i="0"/>
        </ext>
      </extLst>
    </bk>
    <bk>
      <extLst>
        <ext uri="{3e2802c4-a4d2-4d8b-9148-e3be6c30e623}">
          <xlrd:rvb i="1"/>
        </ext>
      </extLst>
    </bk>
  </futureMetadata>
  <valueMetadata count="2">
    <bk>
      <rc t="1" v="0"/>
    </bk>
    <bk>
      <rc t="1" v="1"/>
    </bk>
  </valueMetadata>
</metadata>
</file>

<file path=xl/sharedStrings.xml><?xml version="1.0" encoding="utf-8"?>
<sst xmlns="http://schemas.openxmlformats.org/spreadsheetml/2006/main" count="1324" uniqueCount="499">
  <si>
    <t>PROYECTO:</t>
  </si>
  <si>
    <t>FECHA:</t>
  </si>
  <si>
    <t>EMPRESAS PARTICIPANTES</t>
  </si>
  <si>
    <t>-</t>
  </si>
  <si>
    <t>METODOLOGÍA</t>
  </si>
  <si>
    <t>ACERCA DE AC CONSULTING</t>
  </si>
  <si>
    <t>PORTAFOLIO DE PRODUCTOS</t>
  </si>
  <si>
    <t>CONTACTO</t>
  </si>
  <si>
    <t>DESARROLLO DE PERSONAS</t>
  </si>
  <si>
    <t>Plan de Carrera</t>
  </si>
  <si>
    <t>Plan de Sucesión</t>
  </si>
  <si>
    <t>Evaluación del Desempeño</t>
  </si>
  <si>
    <t>Taxonomía de Competencias Blandas (comportamientos)</t>
  </si>
  <si>
    <t>Evaluación de trabajadores vs perfil de cargo</t>
  </si>
  <si>
    <t>Establecimiento de programas de formación para el cierre de brechas entre el perfil del cargo y el perfil del colaborador</t>
  </si>
  <si>
    <t>Establecer programas de formación de nivelación para personas con potencial para crecer dentro de la organización (puesto actual vs puesto futuro)</t>
  </si>
  <si>
    <t>Programas de formación gerencial</t>
  </si>
  <si>
    <t>Coaching</t>
  </si>
  <si>
    <t>COMPENSACIÓN Y BENEFICIOS</t>
  </si>
  <si>
    <t>Diagnóstico de estructura organizacional y diseño de estructuras eficientes que respondan a la misión, visión, objetivos estratégicos, modelo de negocio y modelo operativo de la organización</t>
  </si>
  <si>
    <t>Establecimiento de política salarial para definición de sueldos de ingreso, por ascenso, por promoción, de nivelación, por inflación con base a análisis de Capacidad de pago de la empresa, Mercado, Inflación y Desempeño de la persona</t>
  </si>
  <si>
    <t>Definición estructuras salariales por niveles y sistemas de bandas mínimos y máximos</t>
  </si>
  <si>
    <t>Estudio y diagnóstico de beneficios de preferencia relativa para definición y/o actualización y/o modificación de los beneficios de carácter no salarial actuales</t>
  </si>
  <si>
    <t>Programa de beneficios flexibles</t>
  </si>
  <si>
    <t>Diseño y gobernabilidad programas de reconocimiento al personal</t>
  </si>
  <si>
    <t>Diseño de gastos de personal y planificación</t>
  </si>
  <si>
    <t>CAPTACIÓN Y SELECCIÓN</t>
  </si>
  <si>
    <t>Definición de perfil de cargo (Descripción del cargo, Perfil del ocupante, Valores fomentados por la compañía, Compensación)</t>
  </si>
  <si>
    <t>Información de mercado (P90 / P75 / P50 / P25 / P10)</t>
  </si>
  <si>
    <t>Captación de candidatos (Batería Despecore)</t>
  </si>
  <si>
    <t>Valoración de competencias</t>
  </si>
  <si>
    <t>Selección de candidatos</t>
  </si>
  <si>
    <t>Negociación de paquetes salariales</t>
  </si>
  <si>
    <t>ADMINISTRACIÓN DE NÓMINA</t>
  </si>
  <si>
    <t>Gestión y administración pago de nómina</t>
  </si>
  <si>
    <t>Gestión de egreso y cálculo para pago de liquidación por retiro voluntario</t>
  </si>
  <si>
    <t>Gestión, negociación y cálculo para liquidación por mutuo acuerdo</t>
  </si>
  <si>
    <t>Administración de salarios y beneficios de nómina</t>
  </si>
  <si>
    <t>Administrar políticas de préstamos, bonos únicos y especiales y sus medios de pago</t>
  </si>
  <si>
    <t>Administración de base de datos de los colaboradores</t>
  </si>
  <si>
    <t>Estadísticas de personal</t>
  </si>
  <si>
    <t>Auditoría de procesos administrativos y legales en materia laboral</t>
  </si>
  <si>
    <t>IDENTIDAD EMPRESARIAL</t>
  </si>
  <si>
    <t>Clima organizacional</t>
  </si>
  <si>
    <t>Diseño, desarrollo e implementación de encuesta de clima</t>
  </si>
  <si>
    <t>Análisis y recomendaciones en base a resultados de encuesta</t>
  </si>
  <si>
    <t>Intervención de clima de acuerdo a resultados</t>
  </si>
  <si>
    <t>Desarrollo de valores</t>
  </si>
  <si>
    <t>BIENESTAR DE PERSONAL</t>
  </si>
  <si>
    <t>SEGURIDAD Y SALUD LABORAL (LOPCYMAT)</t>
  </si>
  <si>
    <t>Definición, desarrollo e implementación de programas para cumplimiento de deberes formales de seguridad y salud laboral</t>
  </si>
  <si>
    <t>Auditoría a programa de seguridad y salud laboral</t>
  </si>
  <si>
    <t>EVALUACIÓN DE DESEMPEÑO Y REPORTES</t>
  </si>
  <si>
    <t>Definición de procesos</t>
  </si>
  <si>
    <t>Definición de indicadores de gestión de procesos</t>
  </si>
  <si>
    <t>Análisis de resultados de los indicadores vs meta</t>
  </si>
  <si>
    <t>Propuestas de solución sobre desviación</t>
  </si>
  <si>
    <t xml:space="preserve">@ac_consulting
www.acconsult.net
</t>
  </si>
  <si>
    <t>Siguenos:</t>
  </si>
  <si>
    <t>Estudio de mercado general y específico</t>
  </si>
  <si>
    <t>Definición, desarrollo, implementación y ejecución eventos corporativos, tales como: día de la madre, padre y niños, fiesta corporativa, entre otros</t>
  </si>
  <si>
    <t>Desarrollo de negociaciones con proveedores relacionados con beneficios de carácter no salarial, tales como: Seguro de salud, vida, ticket alimento, entre otros</t>
  </si>
  <si>
    <t>Gestión y administración de cálculo, retención y pago de contribuciones parafiscales ante entes gubernamentales, tales como: Seguro social, INCES, Ministerio Para el Poder Popular del trabajo y otros</t>
  </si>
  <si>
    <t>Asistente Administrativo</t>
  </si>
  <si>
    <t>Gerente General</t>
  </si>
  <si>
    <t>MARKET ANALYZER</t>
  </si>
  <si>
    <t>DATA:</t>
  </si>
  <si>
    <t>Somos una compañía joven, dinámica e innovadora, especializada en la asesoría, consultoría, desarrollo, implementación y puesta en marcha de proyectos relacionados con el corazón de las compañías, es decir, su “Capital Humano”. Atendemos a industrias de todos los sectores, públicos, privados y sin fines de lucro. Disponemos de un equipo interdisciplinario, capaz de detectar y entender las necesidades de nuestros clientes, con el fin de brindar soluciones integrales que permitan optimizar las estructuras y las operaciones de las compañías. Buscamos establecer relaciones de largo plazo con nuestros clientes, apoyándolos en el logro de sus objetivos, generando ideas innovadoras en base a mejores prácticas del mercado y análisis de entorno.
Nuestros especialistas-consultores tienen amplia experiencia en el diseño, desarrollo e implementación de soluciones en sector de: Retail, Banca y Seguros, Viajes y Turismo, Educación, Servicios Especializados, Industrias, Automotriz, Logística e Ingeniería.
Tenemos experiencia en la ejecución de proyectos para Venezuela, Costa Rica, Colombia y Ecuador.</t>
  </si>
  <si>
    <t>Diseño, gobernabilidad y desarrollo de programas de compensación variable para niveles ejecutivos, tácticos, operativos y fuerza de ventas</t>
  </si>
  <si>
    <t xml:space="preserve">CONCEPTOS </t>
  </si>
  <si>
    <t xml:space="preserve">Siguenos:
</t>
  </si>
  <si>
    <t>Percentil</t>
  </si>
  <si>
    <t>90th</t>
  </si>
  <si>
    <t>75th</t>
  </si>
  <si>
    <t>50th</t>
  </si>
  <si>
    <t>25th</t>
  </si>
  <si>
    <t>10th</t>
  </si>
  <si>
    <t>Semestral</t>
  </si>
  <si>
    <t>Mensual</t>
  </si>
  <si>
    <t>Frecuencia</t>
  </si>
  <si>
    <t>Bimestral</t>
  </si>
  <si>
    <t>Trimestral</t>
  </si>
  <si>
    <t xml:space="preserve">Anual </t>
  </si>
  <si>
    <t>TOTAL REMUNERACIÓN EN MONEDA DURA</t>
  </si>
  <si>
    <t>Número de días de bono vacacional</t>
  </si>
  <si>
    <t>ANÁLISIS DE COMPETITIVIDAD EXTERNA</t>
  </si>
  <si>
    <t>SALARIO BASE MENSUAL</t>
  </si>
  <si>
    <t>Remuneración fija mensual que percibe el empleado por concepto de salario (impacto en pasivos laborales).</t>
  </si>
  <si>
    <t>PAGOS FIJOS MENSUALES SIN IMPACTO</t>
  </si>
  <si>
    <t>Remuneración fija garantizada que percibe el empleado anualizada, incluyendo salario base, bono alimentación, pagos fijos mensuales con y sin impacto en pasivos laborales.</t>
  </si>
  <si>
    <t>TOTAL REMUNERACIÓN (Bs)</t>
  </si>
  <si>
    <t>Paquete fijo anual que percibe el empleado, incluye salario base, bono alimentación, pagos con o sin impacto en pasivos, prestaciones sociales, bono vacacional y utilidades.</t>
  </si>
  <si>
    <t>Remuneración fija mensual que percibe el empleado por concepto de bono alimentación ó cestaticket, incluye minimo de ley y complementario.</t>
  </si>
  <si>
    <t>Pago fijo garantizado en moneda dura que percibe el colaborador mensualmente. El monto es fijado en moneda dura y cancelado en moneda dura o al cambio en moneda local.</t>
  </si>
  <si>
    <t>Cantidad mínima de participantes para reportar percentiles</t>
  </si>
  <si>
    <t>Percentil 10: 12 participantes</t>
  </si>
  <si>
    <t>Percentil 25: 8 participantes</t>
  </si>
  <si>
    <t>Percentil 75: 8 participantes</t>
  </si>
  <si>
    <t>Percentil 90: 12 participantes</t>
  </si>
  <si>
    <t>Descripción de percentiles:</t>
  </si>
  <si>
    <t>Percentil 50 / Mediana / Promedio: 4 participantes</t>
  </si>
  <si>
    <t>PAGO FIJO EN MONEDA DURA MENSUAL</t>
  </si>
  <si>
    <t>COMPENSACIÓN ACTUAL</t>
  </si>
  <si>
    <t>CLIENTE:</t>
  </si>
  <si>
    <t>Grado HAY</t>
  </si>
  <si>
    <t>VALORACIÓN Y MAPEO DE CARGOS</t>
  </si>
  <si>
    <t>Configuración</t>
  </si>
  <si>
    <t>Concepto:</t>
  </si>
  <si>
    <t>Mercado</t>
  </si>
  <si>
    <t>Ingreso Base Mensual (Bs)</t>
  </si>
  <si>
    <t>Bono Alimentación (Bs)</t>
  </si>
  <si>
    <t>Pagos Fijos Mensuales sin Impacto (Bs)</t>
  </si>
  <si>
    <t>Ingreso Base Anual (Bs)</t>
  </si>
  <si>
    <t>Total Remuneración en MD Mensual ($)</t>
  </si>
  <si>
    <t>Concepto Mercado General</t>
  </si>
  <si>
    <t>Concepto Mercado Especifico</t>
  </si>
  <si>
    <t>VALORACIÓN</t>
  </si>
  <si>
    <t>Matriz</t>
  </si>
  <si>
    <t>datageneral</t>
  </si>
  <si>
    <t>Tipo de Comparación:</t>
  </si>
  <si>
    <t>Tipo de Comparación</t>
  </si>
  <si>
    <t>Grados</t>
  </si>
  <si>
    <t>Pago Fijo en MD Mensual ($)</t>
  </si>
  <si>
    <t>Total Remuneración en Bs (Bs)</t>
  </si>
  <si>
    <t>Actual - Mercado</t>
  </si>
  <si>
    <t>Diferencia</t>
  </si>
  <si>
    <t>Leyenda</t>
  </si>
  <si>
    <t>(Bs. D. Mensual)</t>
  </si>
  <si>
    <t>(Bs. D. Anual)</t>
  </si>
  <si>
    <t>($ Mensual)</t>
  </si>
  <si>
    <t>BONO DE ALIMENTACIÓN</t>
  </si>
  <si>
    <t>INGRESO BASE ANUAL</t>
  </si>
  <si>
    <t>Pago mensual que percibe el colaborador para ayuda en su flujo de caja, sin impacto en pasivos laborales.</t>
  </si>
  <si>
    <t>Paquete fijo garantizado anual que percibe el colaborador, incluye pagos fijos mensuales y pagos garantizados. La información se expresa mensualizada.</t>
  </si>
  <si>
    <t>($ Anual)</t>
  </si>
  <si>
    <t>INFORMACIÓN DE MERCADO GENERAL</t>
  </si>
  <si>
    <t>P90: El percentil 90 (también conocido como decil superior) es el límite por encima del cual se ubica el 10% de mejores prácticas salariales. En otras palabras, el 90% de las compañías participantes pagan menos que este nivel y el 10% pagan más.</t>
  </si>
  <si>
    <t>P75: El percentil 75 (también conocido como decil superior) es el límite por encima del cual se ubica el 25% de mejores prácticas salariales y por debajo del cual se ubica el 75% restante. En otras palabras, el 75% de las compañías participantes pagan menos que este nivel y el 25% pagan más.</t>
  </si>
  <si>
    <t>P50: El percentil 50 (también conocido como mediana) es la línea que divide la práctica en dos grupos iguales (50%). El 50% de las compañías pagan más y el otro 50% pagan menos.</t>
  </si>
  <si>
    <t>P25: El percentil 25 (también conocido como decil inferior) es el límite por encima del cual se ubica el 75% de mejores prácticas salariales y por debajo del cual se ubica el 25% restante. En otras palabras, el 25% de las empresas participantes pagan menos que este nivel y el 75% pagan más.</t>
  </si>
  <si>
    <t>P10: El percentil 10 (también conocido como decil inferior) es el límite por debajo del cual se ubica el 10% de prácticas más bajas. En otras palabras, el 10% de las compañías participantes pagan menos que este nivel y el 90% pagan más.</t>
  </si>
  <si>
    <t>Dólares</t>
  </si>
  <si>
    <t>Bolívares</t>
  </si>
  <si>
    <t>Número de días de utilidades</t>
  </si>
  <si>
    <t>Cargos Lista</t>
  </si>
  <si>
    <t>dataselecta a</t>
  </si>
  <si>
    <t>Total Compensación sin PL Mensual ($)</t>
  </si>
  <si>
    <t>Total Compensación con PL Mensual ($)</t>
  </si>
  <si>
    <t>Total Compensación con PL Anualizado ($)</t>
  </si>
  <si>
    <t>Jefe de Operaciones</t>
  </si>
  <si>
    <t>Jefe de Finanzas</t>
  </si>
  <si>
    <t>Jefe de Administración</t>
  </si>
  <si>
    <t>Coordinadora de Gestión Humana</t>
  </si>
  <si>
    <t>Coordinador de Tecnología</t>
  </si>
  <si>
    <t>Ejecutivo de Operaciones</t>
  </si>
  <si>
    <t>Analista de Tesoreria</t>
  </si>
  <si>
    <t>Analista Contable y Tributario</t>
  </si>
  <si>
    <t>Analista de Comercio Exterior</t>
  </si>
  <si>
    <t>Auxiliar de Logistica</t>
  </si>
  <si>
    <t>Mensajero</t>
  </si>
  <si>
    <t>Auxiliar de Mantenimiento</t>
  </si>
  <si>
    <t>Paquete fijo garantizado anual que percibe el colaborador, incluye salario base, bono alimentación de ley y complementario, pagos fijos mensuales con y sin impacto, otros pagos con y sin impacto, variable, fondo de ahorro, pagos en moneda dura, y pasivos laborales (prestaciones, utilidades, bono vacacional).
Para este análisis se integraron todos los pagos reportados por el mercado y expresados en moneda dura, para comparación de remuneración basada en una sola unidad.</t>
  </si>
  <si>
    <t>dataselecta b</t>
  </si>
  <si>
    <t>Compañia / Unidad:</t>
  </si>
  <si>
    <t>La data de compensación se muestra en los percentiles 90, 75, 50, 25 y 10 para cada elemento de pago de manera independiente, es decir, no existe una correlación entre los elementos de pagos usados en el estudio. En tal sentido, cuando usamos el valor máximo de pago en bolívares del mercado y usamos el valor máximo en dólares del mercado no significa que las empresas que pagan en el valor máximo en bolívares pagan el valor máximo en dólares.</t>
  </si>
  <si>
    <t>Porcentaje de margen:</t>
  </si>
  <si>
    <t>Porcentaje</t>
  </si>
  <si>
    <t>Compa-Ratio</t>
  </si>
  <si>
    <t>COMPENSACIÓN</t>
  </si>
  <si>
    <t>VERSIÓN:</t>
  </si>
  <si>
    <t>Propuesta de Ajuste</t>
  </si>
  <si>
    <t>P90</t>
  </si>
  <si>
    <t>P75</t>
  </si>
  <si>
    <t>P50</t>
  </si>
  <si>
    <t>Selección de Percentil</t>
  </si>
  <si>
    <t>Variación General</t>
  </si>
  <si>
    <t>Variación Máxima</t>
  </si>
  <si>
    <t>Delta</t>
  </si>
  <si>
    <t>AJUSTE MINIMO</t>
  </si>
  <si>
    <t>AJUSTE MAXIMO</t>
  </si>
  <si>
    <t>DESEMPEÑO
(4 MAX - 1 MIN)</t>
  </si>
  <si>
    <t>Desempeño</t>
  </si>
  <si>
    <t>AJUSTE PROPUESTO</t>
  </si>
  <si>
    <t>Insatisfactorio</t>
  </si>
  <si>
    <t>Bueno</t>
  </si>
  <si>
    <t>Muy Bueno</t>
  </si>
  <si>
    <t>Sobresaliente</t>
  </si>
  <si>
    <t>Minimo</t>
  </si>
  <si>
    <t>Media</t>
  </si>
  <si>
    <t>Maximo</t>
  </si>
  <si>
    <t>Apertura de Bandas</t>
  </si>
  <si>
    <t>RESULTADO DE EQUIDAD</t>
  </si>
  <si>
    <t>INDICE DE EQUIDAD</t>
  </si>
  <si>
    <t>MERCADO DE REFERENCIA</t>
  </si>
  <si>
    <t>INDICE DE EQUIDAD INTERNA</t>
  </si>
  <si>
    <t>INDICE COMPUESTO</t>
  </si>
  <si>
    <t>COMPA-RATIO</t>
  </si>
  <si>
    <t>% AJUSTE PROPUESTO</t>
  </si>
  <si>
    <t>ANÁLISIS DE DISPERSIÓN</t>
  </si>
  <si>
    <t>ANÁLISIS DE EQUIDAD INTERNA</t>
  </si>
  <si>
    <t>PROPUESTA DE AJUSTE SALARIAL</t>
  </si>
  <si>
    <t>DATA</t>
  </si>
  <si>
    <t>PROPUESTA DE AJUSTE</t>
  </si>
  <si>
    <t>% de AJUSTE POR INDICE COMPUESTO Y DESEMPEÑO</t>
  </si>
  <si>
    <t>ESTRATEGIA DE PORCENTAJE DE AJUSTE POR INDICE COMPUESTO Y DESEMPEÑO</t>
  </si>
  <si>
    <t>0,8&lt;</t>
  </si>
  <si>
    <t>0,8 - 0,9</t>
  </si>
  <si>
    <t>0,9 - 1,0</t>
  </si>
  <si>
    <t>1,0 - 1,1</t>
  </si>
  <si>
    <t>1,1 - 1,2</t>
  </si>
  <si>
    <t>&gt;1,2</t>
  </si>
  <si>
    <t>VG + Delta</t>
  </si>
  <si>
    <t>VG + (Delta x 2)</t>
  </si>
  <si>
    <t>VG + (Delta x 3)</t>
  </si>
  <si>
    <t>VG + (Delta x 4)</t>
  </si>
  <si>
    <t>VG</t>
  </si>
  <si>
    <t>VG - Delta</t>
  </si>
  <si>
    <t>VG - (Delta x 2)</t>
  </si>
  <si>
    <t>VG - (Delta x 3)</t>
  </si>
  <si>
    <t>sin ajuste</t>
  </si>
  <si>
    <t>ABC</t>
  </si>
  <si>
    <t>UNIDAD FUNCIONAL</t>
  </si>
  <si>
    <t>INFORMACIÓN MERCADO GENERAL</t>
  </si>
  <si>
    <t>OCUPANTE / ID</t>
  </si>
  <si>
    <t>TITULO DEL CARGO</t>
  </si>
  <si>
    <t>GRADO HAY</t>
  </si>
  <si>
    <t>Monto Mensual</t>
  </si>
  <si>
    <t>Moneda de Cuenta</t>
  </si>
  <si>
    <t>COMPAÑÍA / UNIDAD</t>
  </si>
  <si>
    <t>COMPENSACIÓN
ACTUAL</t>
  </si>
  <si>
    <t>BANDA DE EQUIDAD INTERNA</t>
  </si>
  <si>
    <t>1. DEFINIR PORCENTAJE DE AJUSTE DEL GASTO DE PERSONAL</t>
  </si>
  <si>
    <t>2. EXCLUIR CARGOS/OCUPANTES CON CONDICIONES "ESPECIALES" (ADMINISTRARLOS DE FORMA INDEPENDIENTE)</t>
  </si>
  <si>
    <t>3. ANÁLISIS DE EQUIDAD INTERNA</t>
  </si>
  <si>
    <t>4. DEFINIR PERCENTIL DE POLÍTICA SALARIAL</t>
  </si>
  <si>
    <t>5. ANÁLISIS DE COMPETITIVIDAD EXTERNA (COMPA-RATIO)</t>
  </si>
  <si>
    <t>6. EVALUACIÓN DE DESEMPEÑO DEL PERSONAL (EL DISPONIBLE)</t>
  </si>
  <si>
    <t>7. CÁLCULO DEL AJUSTE SALARIAL CONSIDERANDO ÍNDICE COMPUESTO (ÍNDICE DE EQUIDAD INTERNA X COMPA-RATIO) Y DESEMPEÑO DEL COLABORADOR</t>
  </si>
  <si>
    <t>8. IMPLEMENTAR LOS AJUSTES</t>
  </si>
  <si>
    <t>9. COMUNICAR EL AJUSTE SALARIAL</t>
  </si>
  <si>
    <r>
      <t xml:space="preserve">Monto </t>
    </r>
    <r>
      <rPr>
        <b/>
        <u/>
        <sz val="10"/>
        <rFont val="Calibri"/>
        <family val="2"/>
      </rPr>
      <t>Anual</t>
    </r>
  </si>
  <si>
    <t>COMPENSACIÓN DE ACUERDO A TCR</t>
  </si>
  <si>
    <t>TITULO DE CARGO</t>
  </si>
  <si>
    <t>P25</t>
  </si>
  <si>
    <t>P10</t>
  </si>
  <si>
    <t>MAPEO DE CARGOS</t>
  </si>
  <si>
    <t>MAPA DE CALOR</t>
  </si>
  <si>
    <t>SIMULADOR DE AJUSTE SALARIAL</t>
  </si>
  <si>
    <t>Método TCR</t>
  </si>
  <si>
    <t>Moneda de pago</t>
  </si>
  <si>
    <t>V1R1</t>
  </si>
  <si>
    <t>Nivel</t>
  </si>
  <si>
    <t>Administración y Finanzas</t>
  </si>
  <si>
    <t>Reporta a:</t>
  </si>
  <si>
    <t>Incluir comisiones?</t>
  </si>
  <si>
    <t>No</t>
  </si>
  <si>
    <r>
      <t xml:space="preserve">Paquete fijo garantizado anual que percibe el colaborador, incluye salario base, bono alimentación de ley y complementario, pagos fijos mensuales con y sin impacto, otros pagos con y sin impacto, variable, fondo de ahorro, y, pagos en moneda dura.
Para este análisis se integraron todos los pagos reportados por el mercado y expresados en moneda dura, para comparación de remuneración basada en una sola unidad, y se </t>
    </r>
    <r>
      <rPr>
        <i/>
        <u/>
        <sz val="12"/>
        <rFont val="Calibri (Cuerpo)"/>
      </rPr>
      <t>expresa mensualizada.</t>
    </r>
  </si>
  <si>
    <r>
      <t xml:space="preserve">Paquete fijo garantizado anual que percibe el colaborador, incluye salario base, bono alimentación de ley y complementario, pagos fijos mensuales con y sin impacto, otros pagos con y sin impacto, variable, fondo de ahorro, pagos en moneda dura, y pasivos laborales (prestaciones, utilidades, bono vacacional).
Para este análisis se integraron todos los pagos reportados por el mercado y expresados en moneda dura, para comparación de remuneración basada en una sola unidad, y se </t>
    </r>
    <r>
      <rPr>
        <i/>
        <u/>
        <sz val="12"/>
        <rFont val="Calibri (Cuerpo)"/>
      </rPr>
      <t>expresa mensualizada.</t>
    </r>
  </si>
  <si>
    <t>Fórmula:</t>
  </si>
  <si>
    <t>y = 0,1022x6 - 7,5082x5 + 222,09x4 - 3349,1x3 + 26900x2 - 107416x + 164525</t>
  </si>
  <si>
    <t>R² = 0,9591</t>
  </si>
  <si>
    <t>2da ENS AVGH 2026</t>
  </si>
  <si>
    <t>SEPTIEMBRE 2026</t>
  </si>
  <si>
    <t>JULIO 2026</t>
  </si>
  <si>
    <t>Alimentos Alvarigua</t>
  </si>
  <si>
    <t>DATA ALIMENTOS ALVARIGUA</t>
  </si>
  <si>
    <t>Total: 129 empresas</t>
  </si>
  <si>
    <t>ACBL de Venezuela</t>
  </si>
  <si>
    <t>Grupo Profesional GPA</t>
  </si>
  <si>
    <t>Administradora Danoral</t>
  </si>
  <si>
    <t>Grupo SSL</t>
  </si>
  <si>
    <t>Agrinova</t>
  </si>
  <si>
    <t>Grupo Tatas</t>
  </si>
  <si>
    <t>Agropa</t>
  </si>
  <si>
    <t>Grupo Veiden</t>
  </si>
  <si>
    <t>Agroruedas Chakao</t>
  </si>
  <si>
    <t>HBO OLE Producciones</t>
  </si>
  <si>
    <t>Alfa Publicidad</t>
  </si>
  <si>
    <t>Hoet &amp; Partners</t>
  </si>
  <si>
    <t>Hospital de Clinicas Caracas</t>
  </si>
  <si>
    <t>Alimentos Fritz (Foods Fritz)</t>
  </si>
  <si>
    <t>Humanitas Administradora de Riesgos</t>
  </si>
  <si>
    <t>Alimentos Kiri (Inversiones Avícolas)</t>
  </si>
  <si>
    <t>Ikigai</t>
  </si>
  <si>
    <t>Amagi Services</t>
  </si>
  <si>
    <t>Industria de Abrasivos Venezolanos</t>
  </si>
  <si>
    <t>Apis Consultores</t>
  </si>
  <si>
    <t>Inquivosa</t>
  </si>
  <si>
    <t>Arepa Boleta</t>
  </si>
  <si>
    <t>Internacional de Desarrollo (La Granja)</t>
  </si>
  <si>
    <t>ASAP Venezuela</t>
  </si>
  <si>
    <t>Intezia</t>
  </si>
  <si>
    <t>Asociación Nacional de Cultivadores Agrícolas</t>
  </si>
  <si>
    <t>Inversiones Master 2021</t>
  </si>
  <si>
    <t>Atenas Grupo Consultor</t>
  </si>
  <si>
    <t>Isola Foods</t>
  </si>
  <si>
    <t>Automundial</t>
  </si>
  <si>
    <t>Laboratorios Brolab</t>
  </si>
  <si>
    <t>Bancamiga Banco Universal</t>
  </si>
  <si>
    <t>Lanta de Venezuela</t>
  </si>
  <si>
    <t>BanCaribe</t>
  </si>
  <si>
    <t>Manapro Consultores</t>
  </si>
  <si>
    <t>Banking Technologies Consulting</t>
  </si>
  <si>
    <t>MAPFRE</t>
  </si>
  <si>
    <t>Biopago</t>
  </si>
  <si>
    <t>Meditron</t>
  </si>
  <si>
    <t>BNC (Banco Nacional de Credito)</t>
  </si>
  <si>
    <t>MGL Global</t>
  </si>
  <si>
    <t>Bolivar Sports Club</t>
  </si>
  <si>
    <t>Motores Cabriales</t>
  </si>
  <si>
    <t>Calzado Sicura</t>
  </si>
  <si>
    <t>MSL Groupage</t>
  </si>
  <si>
    <t>Cebagro Grupo Empresarial</t>
  </si>
  <si>
    <t>Naturalyst</t>
  </si>
  <si>
    <t>Central La Pastora</t>
  </si>
  <si>
    <t>Neotecnologia</t>
  </si>
  <si>
    <t>Centro Medico San Francisco</t>
  </si>
  <si>
    <t>Oceano Pacifico Alimentos</t>
  </si>
  <si>
    <t>Chocolates St. Moritz</t>
  </si>
  <si>
    <t>Orinoquia Especialistas Asociados</t>
  </si>
  <si>
    <t>Cibol Distribuidora Bolivar</t>
  </si>
  <si>
    <t>Paramo</t>
  </si>
  <si>
    <t>Clinica Santa Sofia</t>
  </si>
  <si>
    <t>Pastas Sindoni</t>
  </si>
  <si>
    <t>Club La Lagunita</t>
  </si>
  <si>
    <t>Pasteleria Dolcissimo</t>
  </si>
  <si>
    <t>Club Puerto Azul</t>
  </si>
  <si>
    <t>Plumrose</t>
  </si>
  <si>
    <t>Comercializadora Cayo Sal</t>
  </si>
  <si>
    <t>Productos Bixa</t>
  </si>
  <si>
    <t>Conextuval</t>
  </si>
  <si>
    <t>Quantico Servicios de Asistencia</t>
  </si>
  <si>
    <t>Constructora CBA</t>
  </si>
  <si>
    <t>Química CMV</t>
  </si>
  <si>
    <t>Corporación Crea 21</t>
  </si>
  <si>
    <t>Remodelaciones Alka y Galería de Casa</t>
  </si>
  <si>
    <t>Corporación Intexus</t>
  </si>
  <si>
    <t>Representaciones Natick</t>
  </si>
  <si>
    <t>Corporación Matrix TV (Airtek)</t>
  </si>
  <si>
    <t>Restaurant Saint Onofre (Comercializadora Jay 26)</t>
  </si>
  <si>
    <t>Corporación Suiche 7B</t>
  </si>
  <si>
    <t>Reycore</t>
  </si>
  <si>
    <t>Corporación Tropical Cotoperi</t>
  </si>
  <si>
    <t>Reyes, Terán y Asociados</t>
  </si>
  <si>
    <t>Cosmetiques Laboratories Coher</t>
  </si>
  <si>
    <t>Ridery</t>
  </si>
  <si>
    <t>Del Arepero (Embutidos Zeus)</t>
  </si>
  <si>
    <t>Riese Industrial</t>
  </si>
  <si>
    <t>Detektor (VSR de Venezuela)</t>
  </si>
  <si>
    <t>Robin Agency</t>
  </si>
  <si>
    <t>Diario Panorama</t>
  </si>
  <si>
    <t>Rústicos Automundial</t>
  </si>
  <si>
    <t>Dieselval</t>
  </si>
  <si>
    <t>Safetyguard 0202</t>
  </si>
  <si>
    <t>Distribuciones Diprocher</t>
  </si>
  <si>
    <t>SE Soluciones Plus</t>
  </si>
  <si>
    <t>Distribuidora Petrolera Alvarez</t>
  </si>
  <si>
    <t>Seguros Capital</t>
  </si>
  <si>
    <t>Distribuidora Proagrin</t>
  </si>
  <si>
    <t>Seguros La Vitalicia</t>
  </si>
  <si>
    <t>Distriquim</t>
  </si>
  <si>
    <t>Servicio Pan Americano de Protección</t>
  </si>
  <si>
    <t>Drogueria del Oeste</t>
  </si>
  <si>
    <t>Servicios Industriales Quiserma</t>
  </si>
  <si>
    <t>Editorial Primavera</t>
  </si>
  <si>
    <t>Sin Limite Sport Center</t>
  </si>
  <si>
    <t>Emseragro</t>
  </si>
  <si>
    <t>Sociedad Civil Baker Mckenzie</t>
  </si>
  <si>
    <t>Encava</t>
  </si>
  <si>
    <t>Softech Consultores</t>
  </si>
  <si>
    <t>Encuesta Nacional de Salarios</t>
  </si>
  <si>
    <t>Soluciones Biométricas</t>
  </si>
  <si>
    <t>Envases Mundial</t>
  </si>
  <si>
    <t>Soluciones Gráficas (Editorial Arte)</t>
  </si>
  <si>
    <t>EY (Mendoza, Delgado, Labrador &amp; Asociados)</t>
  </si>
  <si>
    <t>Suministro Medicos Multimedica DMR</t>
  </si>
  <si>
    <t>Fabrica de Bolsas Plásticos Santa Cruz</t>
  </si>
  <si>
    <t>Supermercados Kalea</t>
  </si>
  <si>
    <t>Farmayuppi</t>
  </si>
  <si>
    <t>Telecomunicaciones G-Network</t>
  </si>
  <si>
    <t>Ferralca (Ferroaluminio)</t>
  </si>
  <si>
    <t>The Beauty Station (Loreal)</t>
  </si>
  <si>
    <t>Ferretería EPA</t>
  </si>
  <si>
    <t>The Language College</t>
  </si>
  <si>
    <t>Ferretotal Caracas</t>
  </si>
  <si>
    <t>Universidad Católica Andres Bello</t>
  </si>
  <si>
    <t>Fundación Santa Inés UCAB</t>
  </si>
  <si>
    <t>Venmaca</t>
  </si>
  <si>
    <t>Futura Retail</t>
  </si>
  <si>
    <t>Vepagos</t>
  </si>
  <si>
    <t>G-MAX Clinic</t>
  </si>
  <si>
    <t>Viva Supercentro</t>
  </si>
  <si>
    <t>Geek Me</t>
  </si>
  <si>
    <t>Zoriak Pharma</t>
  </si>
  <si>
    <t>Grupo Primeshoes</t>
  </si>
  <si>
    <t>Auditoría</t>
  </si>
  <si>
    <t>Capital Humano</t>
  </si>
  <si>
    <t>Comercial y Ventas</t>
  </si>
  <si>
    <t>Compras / Procura</t>
  </si>
  <si>
    <t>Contabilidad y Costos</t>
  </si>
  <si>
    <t>Cumplimiento / Compliance</t>
  </si>
  <si>
    <t>Logística y Distribución</t>
  </si>
  <si>
    <t>Mercadeo y Estrategia de Marca</t>
  </si>
  <si>
    <t>Operaciones y Producción</t>
  </si>
  <si>
    <t>Seguridad Integral y SSLA</t>
  </si>
  <si>
    <t>Servicios Generales</t>
  </si>
  <si>
    <t>Tecnología / IT</t>
  </si>
  <si>
    <t>Trade Marketing</t>
  </si>
  <si>
    <t>Gerente General de Ventas / Director de Ventas</t>
  </si>
  <si>
    <t>Gerente General / Director de Capital Humano</t>
  </si>
  <si>
    <t>Gerente General Logística y Distribución</t>
  </si>
  <si>
    <t>Gerente de Planta</t>
  </si>
  <si>
    <t>Jefe de Administración / Coord. de Administración</t>
  </si>
  <si>
    <t>Director / Gerente de Auditoría Interna</t>
  </si>
  <si>
    <t>Gerente de Capital Humano</t>
  </si>
  <si>
    <t>Jefe de Centro de Distribución</t>
  </si>
  <si>
    <t>Coordinador / Supervisor de Mercadeo</t>
  </si>
  <si>
    <t>Gerente de IT / Gerente de Sistemas</t>
  </si>
  <si>
    <t>Gerente Regional de Ventas</t>
  </si>
  <si>
    <t>Jefe de Contabilidad / Coor. de Contabilidad</t>
  </si>
  <si>
    <t>Supervisor / Coord. de Ventas</t>
  </si>
  <si>
    <t>Jefe / Coord. de Compras</t>
  </si>
  <si>
    <t>Jefe / Coord. / Supervisor de Almacén</t>
  </si>
  <si>
    <t>Coordinador / Supervisor de Flota</t>
  </si>
  <si>
    <t>Jefe / Coord. de Mantenimiento Industrial</t>
  </si>
  <si>
    <t>Analista de Tesorería</t>
  </si>
  <si>
    <t>Analista Contable Sr.</t>
  </si>
  <si>
    <t>Analista de Cumplimiento</t>
  </si>
  <si>
    <t>Analista / Especialista en Seguridad y Salud Laboral</t>
  </si>
  <si>
    <t>Analista de Compras / Comprador</t>
  </si>
  <si>
    <t>Analista Contable Jr.</t>
  </si>
  <si>
    <t>Analista de Inteligencia de Mercados</t>
  </si>
  <si>
    <t>Ingeniero de Calidad / Analista de Calidad</t>
  </si>
  <si>
    <t>Analista de Sistemas / Soporte Técnico</t>
  </si>
  <si>
    <t>Analista de Trade Marketing</t>
  </si>
  <si>
    <t>Especialista de Impuestos</t>
  </si>
  <si>
    <t>Analista de Mercadeo</t>
  </si>
  <si>
    <t>Analista Administrativo</t>
  </si>
  <si>
    <t>Analista de Nómina</t>
  </si>
  <si>
    <t>Ejecutivo de Ventas B2C (Consumo Masivo / Terreno)</t>
  </si>
  <si>
    <t>Analista de Crédito y Cobranzas</t>
  </si>
  <si>
    <t>Especialista de Talent Acquisition (Adquisición de Talento)</t>
  </si>
  <si>
    <t>Almacenista / Depositario</t>
  </si>
  <si>
    <t>Técnico de Mantenimiento de Equipos Industrial</t>
  </si>
  <si>
    <t>Despachador</t>
  </si>
  <si>
    <t>Chofer Repartidor / Conductor de Ruta</t>
  </si>
  <si>
    <t>Operador de Limpieza</t>
  </si>
  <si>
    <t>Montacarguista / Operador Montacarga</t>
  </si>
  <si>
    <t>TCR BCV dólar</t>
  </si>
  <si>
    <t>Sin Impacto</t>
  </si>
  <si>
    <t>Total Efectivo Mensual ($) — TCR BCV dólar</t>
  </si>
  <si>
    <t>Dentro de Banda</t>
  </si>
  <si>
    <t>Debajo de Banda</t>
  </si>
  <si>
    <t>Encima de Banda</t>
  </si>
  <si>
    <t>Mercado general</t>
  </si>
  <si>
    <t>ELIMINAR VERSION</t>
  </si>
  <si>
    <t>MES Y AÑO DE DESCARGA DEL INFORME</t>
  </si>
  <si>
    <t>MES Y AÑO DE PROCESAMIENTO DE LA DATA</t>
  </si>
  <si>
    <t>NOMBRE DEL CORTE DE LA DATA</t>
  </si>
  <si>
    <t>Métricas salariales:</t>
  </si>
  <si>
    <r>
      <t xml:space="preserve">Paquete de Compensación Total Anual (PCTA)
</t>
    </r>
    <r>
      <rPr>
        <sz val="10"/>
        <color theme="1" tint="0.14999847407452621"/>
        <rFont val="Calibri"/>
        <family val="2"/>
      </rPr>
      <t>Representa el valor macroeconómico global del paquete del trabajador proyectado a un ejercicio fiscal completo (12 meses). Es la sumatoria absoluta y anualizada de todos los ingresos regulares, todos los pagos de frecuencia variable y el costo total de los pasivos laborales (utilidades, bono vacacional y prestaciones sociales). Es el indicador definitivo y más robusto para comparar la competitividad del puesto contra las curvas del mercado laboral general.</t>
    </r>
  </si>
  <si>
    <r>
      <t xml:space="preserve">Compensación Integral Mensualizada (CIM)
</t>
    </r>
    <r>
      <rPr>
        <sz val="10"/>
        <color theme="1" tint="0.14999847407452621"/>
        <rFont val="Calibri"/>
        <family val="2"/>
      </rPr>
      <t>Es el indicador del valor económico total del paquete retributivo expresado en fracciones mensuales. Integra el "Total Efectivo Mensualizado" y le suma el peso financiero (las alícuotas mensuales) de todos los pasivos laborales garantizados por ley o contrato, entiéndase: utilidades, bono vacacional y prestaciones sociales. Este cálculo permite a la empresa visualizar el impacto económico integral de la posición mes a mes, incluyendo las provisiones obligatorias.</t>
    </r>
  </si>
  <si>
    <r>
      <t xml:space="preserve">Total Efectivo Mensualizado (TEMz)
</t>
    </r>
    <r>
      <rPr>
        <sz val="10"/>
        <color theme="1" tint="0.14999847407452621"/>
        <rFont val="Calibri"/>
        <family val="2"/>
      </rPr>
      <t>Muestra el flujo de caja promedio del trabajador llevado a la escala de un mes estándar de 30 días. Este cálculo consolida todos los pagos mensuales más la proyección de aquellos ingresos con frecuencias distintas (bimestrales, trimestrales, bonos por desempeño anuales, etc.), sumándolos en un monto anual que luego se divide entre 12. Al igual que el TEM, excluye estrictamente el impacto de las alícuotas de los pasivos laborales. Es ideal para medir el ingreso real disponible del trabajador en promedio.</t>
    </r>
  </si>
  <si>
    <r>
      <t xml:space="preserve">Total Efectivo Mensual (TEM) 
</t>
    </r>
    <r>
      <rPr>
        <sz val="10"/>
        <color theme="1" tint="0.14999847407452621"/>
        <rFont val="Calibri"/>
        <family val="2"/>
      </rPr>
      <t>Refleja la liquidez real y directa que percibe el colaborador en un mes ordinario. Representa la suma de todas las remuneraciones y conceptos de pago (fijos y variables) que se cobran con una frecuencia estrictamente mensual. Este indicador es "limpio", por lo que no incluye provisiones, reservas ni las porciones (alícuotas) de los pasivos laborales o beneficios de ley, tales como utilidades, bono vacacional y prestaciones sociales.</t>
    </r>
  </si>
  <si>
    <t>Misma forma que el informe de cortesia</t>
  </si>
  <si>
    <t>A QUIEN REPORTA</t>
  </si>
  <si>
    <t>Reporta a: Gerente de Administración</t>
  </si>
  <si>
    <t>COMPENSACIÓN FIJA</t>
  </si>
  <si>
    <t>….</t>
  </si>
  <si>
    <t>Impacto</t>
  </si>
  <si>
    <t>COMPENSACIÓN VARIABLE</t>
  </si>
  <si>
    <t>Sueldo base</t>
  </si>
  <si>
    <t>Bono alimentación</t>
  </si>
  <si>
    <t>Metrica Seleccionada
TEM / TEMz / CIM / PCTA</t>
  </si>
  <si>
    <t>Equivalente TCR</t>
  </si>
  <si>
    <t>Parámetros Cliente</t>
  </si>
  <si>
    <t>&lt;- Siempre que aplique</t>
  </si>
  <si>
    <r>
      <t>Con los datos de grados y compensación, elaboramos el </t>
    </r>
    <r>
      <rPr>
        <b/>
        <sz val="14"/>
        <color rgb="FF000000"/>
        <rFont val="Calibri"/>
        <family val="2"/>
        <scheme val="minor"/>
      </rPr>
      <t>gráfico de dispersión</t>
    </r>
    <r>
      <rPr>
        <sz val="14"/>
        <color rgb="FF000000"/>
        <rFont val="Calibri"/>
        <family val="2"/>
        <scheme val="minor"/>
      </rPr>
      <t> y trazamos la </t>
    </r>
    <r>
      <rPr>
        <b/>
        <sz val="14"/>
        <color rgb="FF000000"/>
        <rFont val="Calibri"/>
        <family val="2"/>
        <scheme val="minor"/>
      </rPr>
      <t>línea de tendencia</t>
    </r>
    <r>
      <rPr>
        <sz val="14"/>
        <color rgb="FF000000"/>
        <rFont val="Calibri"/>
        <family val="2"/>
        <scheme val="minor"/>
      </rPr>
      <t> de la compensación de la empresa, lo que nos permite obtener la ecuación matemática del mercado interno.</t>
    </r>
  </si>
  <si>
    <t>Para definir esta ecuación, evaluamos diferentes modelos de líneas de tendencia:</t>
  </si>
  <si>
    <r>
      <t>Seleccionaremos el modelo que presente el </t>
    </r>
    <r>
      <rPr>
        <b/>
        <sz val="14"/>
        <color rgb="FF000000"/>
        <rFont val="Calibri"/>
        <family val="2"/>
        <scheme val="minor"/>
      </rPr>
      <t>coeficiente de determinación (R2) más cercano a 1</t>
    </r>
    <r>
      <rPr>
        <sz val="14"/>
        <color rgb="FF000000"/>
        <rFont val="Calibri"/>
        <family val="2"/>
        <scheme val="minor"/>
      </rPr>
      <t>, siempre y cuando los valores proyectados de la compensación (Y) mantengan un </t>
    </r>
    <r>
      <rPr>
        <b/>
        <sz val="14"/>
        <color rgb="FF000000"/>
        <rFont val="Calibri"/>
        <family val="2"/>
        <scheme val="minor"/>
      </rPr>
      <t>comportamiento estrictamente ascendente</t>
    </r>
    <r>
      <rPr>
        <sz val="14"/>
        <color rgb="FF000000"/>
        <rFont val="Calibri"/>
        <family val="2"/>
        <scheme val="minor"/>
      </rPr>
      <t> a medida que aumentan los grados, garantizando así la coherencia lógica para el análisis de equidad interna.</t>
    </r>
  </si>
  <si>
    <r>
      <t>Para este análisis, utilizamos la ecuación obtenida en la fase anterior (Análisis de Dispersión) y la aplicamos a cada cargo. A partir de este valor central (punto medio), establecemos </t>
    </r>
    <r>
      <rPr>
        <b/>
        <sz val="14"/>
        <color rgb="FF000000"/>
        <rFont val="Calibri"/>
        <family val="2"/>
        <scheme val="minor"/>
      </rPr>
      <t>bandas salariales simétricas</t>
    </r>
    <r>
      <rPr>
        <sz val="14"/>
        <color rgb="FF000000"/>
        <rFont val="Calibri"/>
        <family val="2"/>
        <scheme val="minor"/>
      </rPr>
      <t> (mínimo, medio y máximo) para cada caso.</t>
    </r>
  </si>
  <si>
    <r>
      <t>Evaluación de la banda (Columna J):</t>
    </r>
    <r>
      <rPr>
        <sz val="14"/>
        <color rgb="FF000000"/>
        <rFont val="Calibri"/>
        <family val="2"/>
        <scheme val="minor"/>
      </rPr>
      <t> Comparamos el salario actual del cargo frente a su banda correspondiente. Si se encuentra entre el mínimo y el máximo, se clasifica como </t>
    </r>
    <r>
      <rPr>
        <b/>
        <sz val="14"/>
        <color rgb="FF000000"/>
        <rFont val="Calibri"/>
        <family val="2"/>
        <scheme val="minor"/>
      </rPr>
      <t>'En Banda'</t>
    </r>
    <r>
      <rPr>
        <sz val="14"/>
        <color rgb="FF000000"/>
        <rFont val="Calibri"/>
        <family val="2"/>
        <scheme val="minor"/>
      </rPr>
      <t>; si supera el límite superior, como </t>
    </r>
    <r>
      <rPr>
        <b/>
        <sz val="14"/>
        <color rgb="FF000000"/>
        <rFont val="Calibri"/>
        <family val="2"/>
        <scheme val="minor"/>
      </rPr>
      <t>'Encima de Banda'</t>
    </r>
    <r>
      <rPr>
        <sz val="14"/>
        <color rgb="FF000000"/>
        <rFont val="Calibri"/>
        <family val="2"/>
        <scheme val="minor"/>
      </rPr>
      <t>; y si está por debajo del mínimo, como </t>
    </r>
    <r>
      <rPr>
        <b/>
        <sz val="14"/>
        <color rgb="FF000000"/>
        <rFont val="Calibri"/>
        <family val="2"/>
        <scheme val="minor"/>
      </rPr>
      <t>'Debajo de Banda'</t>
    </r>
    <r>
      <rPr>
        <sz val="14"/>
        <color rgb="FF000000"/>
        <rFont val="Calibri"/>
        <family val="2"/>
        <scheme val="minor"/>
      </rPr>
      <t>.</t>
    </r>
  </si>
  <si>
    <r>
      <t>Índice de equidad interna (Columna K):</t>
    </r>
    <r>
      <rPr>
        <sz val="14"/>
        <color rgb="FF000000"/>
        <rFont val="Calibri"/>
        <family val="2"/>
        <scheme val="minor"/>
      </rPr>
      <t> Se calcula dividiendo el salario real que percibe el cargo entre el valor del punto medio obtenido de la ecuación de dispersión.</t>
    </r>
  </si>
  <si>
    <t>Mercado:</t>
  </si>
  <si>
    <t>General</t>
  </si>
  <si>
    <t>&lt;- Si incluye todas las compañias General, si no, es selecto</t>
  </si>
  <si>
    <t>&lt;- Cambia dependiendo de la metrica</t>
  </si>
  <si>
    <t>USD Mensual</t>
  </si>
  <si>
    <t>&lt;- Cambia de acuerdo a la frecuencia</t>
  </si>
  <si>
    <t>TOTAL EFECTIVO MENSUAL (TEM)</t>
  </si>
  <si>
    <r>
      <t>El </t>
    </r>
    <r>
      <rPr>
        <b/>
        <sz val="14"/>
        <color rgb="FF000000"/>
        <rFont val="Calibri"/>
        <family val="2"/>
        <scheme val="minor"/>
      </rPr>
      <t>Posicionamiento de Mercado</t>
    </r>
    <r>
      <rPr>
        <sz val="14"/>
        <color rgb="FF000000"/>
        <rFont val="-webkit-standard"/>
      </rPr>
      <t> es un indicador porcentual de competitividad externa</t>
    </r>
  </si>
  <si>
    <t>que mide la relación y la distancia entre la compensación que otorga la empresa</t>
  </si>
  <si>
    <t>y el valor de referencia de mercado para un mismo cargo o nivel.</t>
  </si>
  <si>
    <t>↓</t>
  </si>
  <si>
    <t>Diferencia: Si el mercado paga por encima que el valor del cargo en la compañía</t>
  </si>
  <si>
    <t>es la resta entre lo que paga el mercado y lo que paga la empresa</t>
  </si>
  <si>
    <t>USD Mensual / Anual de acuerdo a metrica de comparacion</t>
  </si>
  <si>
    <t>&lt;- USD Mensual / Anual de acuerdo a metrica de comparacion</t>
  </si>
  <si>
    <t>Métrica salarial: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</si>
</sst>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 #,##0.00_-;_-* &quot;-&quot;??_-;_-@_-"/>
    <numFmt numFmtId="165" formatCode="_-&quot;Bs.S&quot;* #,##0.00_-;\-&quot;Bs.S&quot;* #,##0.00_-;_-&quot;Bs.S&quot;* &quot;-&quot;??_-;_-@_-"/>
    <numFmt numFmtId="166" formatCode="_-[$$]* #,##0.00_ ;_-[$$]* \-#,##0.00\ ;_-[$$]* &quot;-&quot;??_ ;_-@_ "/>
    <numFmt numFmtId="167" formatCode="General_)"/>
    <numFmt numFmtId="168" formatCode="dd/mm/yyyy;@"/>
    <numFmt numFmtId="169" formatCode="_ &quot;Bs.&quot;\ * #,##0.00_ ;_ &quot;Bs.&quot;\ * \-#,##0.00_ ;_ &quot;Bs.&quot;\ * &quot;-&quot;??_ ;_ @_ "/>
    <numFmt numFmtId="170" formatCode="_-[$$-540A]* #,##0.00_ ;_-[$$-540A]* \-#,##0.00\ ;_-[$$-540A]* &quot;-&quot;??_ ;_-@_ "/>
    <numFmt numFmtId="171" formatCode="_-&quot;Bs.S&quot;* #,##0_-;\-&quot;Bs.S&quot;* #,##0_-;_-&quot;Bs.S&quot;* &quot;-&quot;??_-;_-@_-"/>
    <numFmt numFmtId="172" formatCode="_-[$$-540A]* #,##0_ ;_-[$$-540A]* \-#,##0\ ;_-[$$-540A]* &quot;-&quot;??_ ;_-@_ "/>
    <numFmt numFmtId="173" formatCode="0.0%"/>
    <numFmt numFmtId="174" formatCode="_-[$$-540A]* #,##0_ ;_-[$$-540A]* \-#,##0\ ;_-[$$-540A]* &quot;-&quot;_ ;_-@_ "/>
  </numFmts>
  <fonts count="65">
    <font>
      <sz val="12"/>
      <color theme="1"/>
      <name val="Calibri"/>
      <family val="2"/>
      <scheme val="minor"/>
    </font>
    <font>
      <sz val="10"/>
      <name val="Arial"/>
      <family val="2"/>
    </font>
    <font>
      <i/>
      <sz val="12"/>
      <name val="Arial"/>
      <family val="2"/>
    </font>
    <font>
      <i/>
      <sz val="10"/>
      <name val="Arial"/>
      <family val="2"/>
    </font>
    <font>
      <sz val="10"/>
      <name val="Courier"/>
      <family val="3"/>
    </font>
    <font>
      <b/>
      <sz val="10"/>
      <name val="Arial"/>
      <family val="2"/>
    </font>
    <font>
      <sz val="10"/>
      <color indexed="8"/>
      <name val="Calibri"/>
      <family val="2"/>
    </font>
    <font>
      <b/>
      <i/>
      <sz val="10"/>
      <name val="Arial"/>
      <family val="2"/>
    </font>
    <font>
      <sz val="12"/>
      <color theme="1"/>
      <name val="Calibri"/>
      <family val="2"/>
      <scheme val="minor"/>
    </font>
    <font>
      <u/>
      <sz val="12"/>
      <color theme="10"/>
      <name val="Calibri"/>
      <family val="2"/>
      <scheme val="minor"/>
    </font>
    <font>
      <sz val="10"/>
      <color rgb="FF000000"/>
      <name val="Arial"/>
      <family val="2"/>
    </font>
    <font>
      <sz val="18"/>
      <color theme="1"/>
      <name val="Calibri"/>
      <family val="2"/>
      <scheme val="minor"/>
    </font>
    <font>
      <i/>
      <sz val="18"/>
      <color theme="1"/>
      <name val="Calibri"/>
      <family val="2"/>
      <scheme val="minor"/>
    </font>
    <font>
      <i/>
      <sz val="14"/>
      <color theme="1"/>
      <name val="Calibri"/>
      <family val="2"/>
      <scheme val="minor"/>
    </font>
    <font>
      <i/>
      <sz val="12"/>
      <color theme="1"/>
      <name val="Calibri"/>
      <family val="2"/>
      <scheme val="minor"/>
    </font>
    <font>
      <b/>
      <i/>
      <sz val="18"/>
      <color theme="1"/>
      <name val="Calibri"/>
      <family val="2"/>
      <scheme val="minor"/>
    </font>
    <font>
      <b/>
      <i/>
      <sz val="10"/>
      <color theme="0"/>
      <name val="Arial"/>
      <family val="2"/>
    </font>
    <font>
      <b/>
      <sz val="10"/>
      <color theme="0"/>
      <name val="Arial"/>
      <family val="2"/>
    </font>
    <font>
      <b/>
      <i/>
      <sz val="16"/>
      <color theme="1"/>
      <name val="Calibri"/>
      <family val="2"/>
      <scheme val="minor"/>
    </font>
    <font>
      <sz val="8"/>
      <name val="Calibri"/>
      <family val="2"/>
      <scheme val="minor"/>
    </font>
    <font>
      <sz val="10"/>
      <name val="Calibri"/>
      <family val="2"/>
      <scheme val="minor"/>
    </font>
    <font>
      <i/>
      <sz val="10"/>
      <color theme="1"/>
      <name val="Calibri"/>
      <family val="2"/>
      <scheme val="minor"/>
    </font>
    <font>
      <sz val="10"/>
      <color theme="1"/>
      <name val="Calibri"/>
      <family val="2"/>
      <scheme val="minor"/>
    </font>
    <font>
      <sz val="10"/>
      <color rgb="FF000000"/>
      <name val="Calibri"/>
      <family val="2"/>
    </font>
    <font>
      <sz val="10"/>
      <color theme="1" tint="0.14999847407452621"/>
      <name val="Calibri"/>
      <family val="2"/>
    </font>
    <font>
      <i/>
      <sz val="10"/>
      <color theme="1" tint="0.14999847407452621"/>
      <name val="Calibri"/>
      <family val="2"/>
    </font>
    <font>
      <sz val="10"/>
      <color theme="1" tint="0.14999847407452621"/>
      <name val="Calibri (Cuerpo)"/>
    </font>
    <font>
      <sz val="10"/>
      <color theme="0"/>
      <name val="Calibri"/>
      <family val="2"/>
    </font>
    <font>
      <sz val="10"/>
      <name val="Calibri"/>
      <family val="2"/>
    </font>
    <font>
      <sz val="10"/>
      <color rgb="FFFF0000"/>
      <name val="Calibri"/>
      <family val="2"/>
    </font>
    <font>
      <b/>
      <sz val="10"/>
      <color theme="0"/>
      <name val="Calibri"/>
      <family val="2"/>
    </font>
    <font>
      <b/>
      <sz val="10"/>
      <name val="Calibri"/>
      <family val="2"/>
    </font>
    <font>
      <sz val="10"/>
      <color theme="1"/>
      <name val="Calibri"/>
      <family val="2"/>
    </font>
    <font>
      <sz val="10"/>
      <color theme="1" tint="0.14999847407452621"/>
      <name val="Calibri"/>
      <family val="2"/>
      <scheme val="minor"/>
    </font>
    <font>
      <b/>
      <i/>
      <sz val="10"/>
      <color theme="1" tint="0.14999847407452621"/>
      <name val="Calibri"/>
      <family val="2"/>
    </font>
    <font>
      <b/>
      <sz val="10"/>
      <color theme="1" tint="0.14999847407452621"/>
      <name val="Calibri"/>
      <family val="2"/>
    </font>
    <font>
      <b/>
      <sz val="10"/>
      <color theme="1"/>
      <name val="Calibri"/>
      <family val="2"/>
    </font>
    <font>
      <b/>
      <sz val="10"/>
      <color theme="1"/>
      <name val="Calibri"/>
      <family val="2"/>
      <scheme val="minor"/>
    </font>
    <font>
      <i/>
      <u/>
      <sz val="10"/>
      <name val="Calibri"/>
      <family val="2"/>
      <scheme val="minor"/>
    </font>
    <font>
      <b/>
      <sz val="10"/>
      <color theme="0"/>
      <name val="Calibri"/>
      <family val="2"/>
      <scheme val="minor"/>
    </font>
    <font>
      <i/>
      <sz val="10"/>
      <color theme="1" tint="0.14999847407452621"/>
      <name val="Calibri"/>
      <family val="2"/>
      <scheme val="minor"/>
    </font>
    <font>
      <sz val="10"/>
      <color theme="0"/>
      <name val="Calibri"/>
      <family val="2"/>
      <scheme val="minor"/>
    </font>
    <font>
      <b/>
      <u/>
      <sz val="10"/>
      <name val="Calibri"/>
      <family val="2"/>
    </font>
    <font>
      <b/>
      <u/>
      <sz val="16"/>
      <color theme="0"/>
      <name val="Calibri"/>
      <family val="2"/>
    </font>
    <font>
      <u/>
      <sz val="10"/>
      <color theme="1" tint="0.14999847407452621"/>
      <name val="Calibri"/>
      <family val="2"/>
      <scheme val="minor"/>
    </font>
    <font>
      <i/>
      <sz val="10"/>
      <name val="Calibri"/>
      <family val="2"/>
    </font>
    <font>
      <sz val="10"/>
      <color indexed="8"/>
      <name val="Arial"/>
      <family val="2"/>
    </font>
    <font>
      <b/>
      <sz val="11"/>
      <color theme="0"/>
      <name val="Tahoma"/>
      <family val="2"/>
    </font>
    <font>
      <b/>
      <sz val="18"/>
      <color rgb="FF1A4965"/>
      <name val="Tahoma"/>
      <family val="2"/>
    </font>
    <font>
      <b/>
      <sz val="9.5"/>
      <color rgb="FF2C3E50"/>
      <name val="Tahoma"/>
      <family val="2"/>
    </font>
    <font>
      <sz val="10"/>
      <color rgb="FF333333"/>
      <name val="Tahoma"/>
      <family val="2"/>
    </font>
    <font>
      <sz val="7.5"/>
      <color rgb="FFBDC3C7"/>
      <name val="Tahoma"/>
      <family val="2"/>
    </font>
    <font>
      <sz val="8"/>
      <color rgb="FF7F8C8D"/>
      <name val="Tahoma"/>
      <family val="2"/>
    </font>
    <font>
      <b/>
      <sz val="8"/>
      <color rgb="FF34495E"/>
      <name val="Tahoma"/>
      <family val="2"/>
    </font>
    <font>
      <sz val="12"/>
      <name val="Calibri"/>
      <family val="2"/>
      <scheme val="minor"/>
    </font>
    <font>
      <b/>
      <i/>
      <sz val="11"/>
      <name val="Calibri"/>
      <family val="2"/>
      <scheme val="minor"/>
    </font>
    <font>
      <i/>
      <sz val="12"/>
      <name val="Calibri"/>
      <family val="2"/>
      <scheme val="minor"/>
    </font>
    <font>
      <i/>
      <u/>
      <sz val="12"/>
      <name val="Calibri (Cuerpo)"/>
    </font>
    <font>
      <i/>
      <sz val="10"/>
      <color theme="1"/>
      <name val="Calibri"/>
      <family val="2"/>
    </font>
    <font>
      <i/>
      <sz val="9"/>
      <color theme="1"/>
      <name val="Calibri"/>
      <family val="2"/>
      <scheme val="minor"/>
    </font>
    <font>
      <b/>
      <sz val="10"/>
      <color rgb="FF1A4965"/>
      <name val="Tahoma"/>
      <family val="2"/>
    </font>
    <font>
      <sz val="12"/>
      <color theme="1"/>
      <name val="Calibri"/>
      <family val="2"/>
    </font>
    <font>
      <sz val="14"/>
      <color rgb="FF000000"/>
      <name val="Calibri"/>
      <family val="2"/>
      <scheme val="minor"/>
    </font>
    <font>
      <b/>
      <sz val="14"/>
      <color rgb="FF000000"/>
      <name val="Calibri"/>
      <family val="2"/>
      <scheme val="minor"/>
    </font>
    <font>
      <sz val="14"/>
      <color rgb="FF000000"/>
      <name val="-webkit-standard"/>
    </font>
  </fonts>
  <fills count="20">
    <fill>
      <patternFill patternType="none"/>
    </fill>
    <fill>
      <patternFill patternType="gray125"/>
    </fill>
    <fill>
      <patternFill patternType="solid">
        <fgColor theme="0" tint="-0.14999847407452621"/>
        <bgColor rgb="FF76923C"/>
      </patternFill>
    </fill>
    <fill>
      <patternFill patternType="solid">
        <fgColor theme="3" tint="-0.249977111117893"/>
        <bgColor indexed="64"/>
      </patternFill>
    </fill>
    <fill>
      <patternFill patternType="solid">
        <fgColor rgb="FFD6DDE4"/>
        <bgColor indexed="64"/>
      </patternFill>
    </fill>
    <fill>
      <patternFill patternType="solid">
        <fgColor rgb="FFACBACA"/>
        <bgColor indexed="64"/>
      </patternFill>
    </fill>
    <fill>
      <patternFill patternType="solid">
        <fgColor rgb="FF8597B1"/>
        <bgColor indexed="64"/>
      </patternFill>
    </fill>
    <fill>
      <patternFill patternType="solid">
        <fgColor rgb="FF323F4F"/>
        <bgColor indexed="64"/>
      </patternFill>
    </fill>
    <fill>
      <patternFill patternType="solid">
        <fgColor rgb="FF627C8B"/>
        <bgColor rgb="FFC0C0C0"/>
      </patternFill>
    </fill>
    <fill>
      <patternFill patternType="solid">
        <fgColor rgb="FF1A4965"/>
        <bgColor indexed="64"/>
      </patternFill>
    </fill>
    <fill>
      <patternFill patternType="solid">
        <fgColor rgb="FFD7DCE5"/>
        <bgColor rgb="FF76923C"/>
      </patternFill>
    </fill>
    <fill>
      <patternFill patternType="solid">
        <fgColor rgb="FFEEF1F3"/>
        <bgColor indexed="64"/>
      </patternFill>
    </fill>
    <fill>
      <patternFill patternType="solid">
        <fgColor rgb="FFEEF1F3"/>
        <bgColor rgb="FFFFFFFF"/>
      </patternFill>
    </fill>
    <fill>
      <patternFill patternType="solid">
        <fgColor rgb="FFF0F0F0"/>
        <bgColor indexed="64"/>
      </patternFill>
    </fill>
    <fill>
      <patternFill patternType="solid">
        <fgColor rgb="FF627C8B"/>
        <bgColor indexed="64"/>
      </patternFill>
    </fill>
    <fill>
      <patternFill patternType="solid">
        <fgColor rgb="FFFFFFFF"/>
        <bgColor indexed="64"/>
      </patternFill>
    </fill>
    <fill>
      <patternFill patternType="solid">
        <fgColor rgb="FFEFF1F4"/>
        <bgColor indexed="64"/>
      </patternFill>
    </fill>
    <fill>
      <patternFill patternType="solid">
        <fgColor rgb="FF194965"/>
        <bgColor indexed="64"/>
      </patternFill>
    </fill>
    <fill>
      <patternFill patternType="solid">
        <fgColor rgb="FF194964"/>
        <bgColor indexed="64"/>
      </patternFill>
    </fill>
    <fill>
      <patternFill patternType="solid">
        <fgColor rgb="FFD8DCE5"/>
        <bgColor rgb="FF76923C"/>
      </patternFill>
    </fill>
  </fills>
  <borders count="42">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right style="thin">
        <color theme="0"/>
      </right>
      <top/>
      <bottom/>
      <diagonal/>
    </border>
    <border>
      <left style="thin">
        <color theme="0"/>
      </left>
      <right/>
      <top style="thin">
        <color theme="0"/>
      </top>
      <bottom/>
      <diagonal/>
    </border>
    <border>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diagonal/>
    </border>
    <border>
      <left/>
      <right/>
      <top style="thin">
        <color theme="0"/>
      </top>
      <bottom/>
      <diagonal/>
    </border>
    <border>
      <left style="thin">
        <color indexed="64"/>
      </left>
      <right style="thin">
        <color indexed="64"/>
      </right>
      <top style="thin">
        <color theme="0"/>
      </top>
      <bottom style="thin">
        <color theme="0"/>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
      <left style="thin">
        <color theme="0" tint="-0.499984740745262"/>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left>
      <right style="thin">
        <color theme="0"/>
      </right>
      <top style="thin">
        <color indexed="64"/>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bottom style="thin">
        <color theme="1" tint="0.34998626667073579"/>
      </bottom>
      <diagonal/>
    </border>
    <border>
      <left style="thin">
        <color theme="0"/>
      </left>
      <right style="thin">
        <color theme="0"/>
      </right>
      <top/>
      <bottom style="thin">
        <color theme="0" tint="-0.499984740745262"/>
      </bottom>
      <diagonal/>
    </border>
    <border>
      <left style="thin">
        <color theme="1" tint="0.34998626667073579"/>
      </left>
      <right style="thin">
        <color theme="1" tint="0.34998626667073579"/>
      </right>
      <top/>
      <bottom style="thin">
        <color theme="1" tint="0.34998626667073579"/>
      </bottom>
      <diagonal/>
    </border>
    <border>
      <left style="thin">
        <color theme="0"/>
      </left>
      <right style="thin">
        <color theme="0"/>
      </right>
      <top style="thin">
        <color theme="0"/>
      </top>
      <bottom style="thin">
        <color theme="1" tint="0.34998626667073579"/>
      </bottom>
      <diagonal/>
    </border>
    <border>
      <left style="thin">
        <color theme="0"/>
      </left>
      <right style="thin">
        <color theme="0"/>
      </right>
      <top/>
      <bottom style="thin">
        <color theme="1" tint="0.34998626667073579"/>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style="thin">
        <color indexed="64"/>
      </right>
      <top/>
      <bottom/>
      <diagonal/>
    </border>
    <border>
      <left style="thin">
        <color theme="1" tint="0.34998626667073579"/>
      </left>
      <right/>
      <top/>
      <bottom style="thin">
        <color theme="1" tint="0.34998626667073579"/>
      </bottom>
      <diagonal/>
    </border>
    <border>
      <left style="thin">
        <color indexed="64"/>
      </left>
      <right/>
      <top style="thin">
        <color indexed="64"/>
      </top>
      <bottom style="thin">
        <color indexed="64"/>
      </bottom>
      <diagonal/>
    </border>
  </borders>
  <cellStyleXfs count="13">
    <xf numFmtId="0" fontId="0" fillId="0" borderId="0"/>
    <xf numFmtId="0" fontId="9" fillId="0" borderId="0" applyNumberFormat="0" applyFill="0" applyBorder="0" applyAlignment="0" applyProtection="0"/>
    <xf numFmtId="164" fontId="8" fillId="0" borderId="0" applyFont="0" applyFill="0" applyBorder="0" applyAlignment="0" applyProtection="0"/>
    <xf numFmtId="0" fontId="10" fillId="0" borderId="0"/>
    <xf numFmtId="0" fontId="1" fillId="0" borderId="0"/>
    <xf numFmtId="0" fontId="10" fillId="0" borderId="0"/>
    <xf numFmtId="167" fontId="4" fillId="0" borderId="0"/>
    <xf numFmtId="9" fontId="8" fillId="0" borderId="0" applyFont="0" applyFill="0" applyBorder="0" applyAlignment="0" applyProtection="0"/>
    <xf numFmtId="9" fontId="10"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0" fontId="46" fillId="0" borderId="0">
      <alignment vertical="top"/>
    </xf>
  </cellStyleXfs>
  <cellXfs count="405">
    <xf numFmtId="0" fontId="0" fillId="0" borderId="0" xfId="0"/>
    <xf numFmtId="0" fontId="0" fillId="0" borderId="0" xfId="0" applyProtection="1">
      <protection hidden="1"/>
    </xf>
    <xf numFmtId="0" fontId="11" fillId="0" borderId="0" xfId="0" applyFont="1" applyProtection="1">
      <protection hidden="1"/>
    </xf>
    <xf numFmtId="0" fontId="0" fillId="0" borderId="0" xfId="0" applyAlignment="1" applyProtection="1">
      <alignment horizontal="center"/>
      <protection hidden="1"/>
    </xf>
    <xf numFmtId="0" fontId="0" fillId="0" borderId="0" xfId="0" applyAlignment="1" applyProtection="1">
      <alignment horizontal="left"/>
      <protection hidden="1"/>
    </xf>
    <xf numFmtId="0" fontId="0" fillId="0" borderId="0" xfId="0" applyAlignment="1" applyProtection="1">
      <alignment horizontal="right" vertical="center"/>
      <protection hidden="1"/>
    </xf>
    <xf numFmtId="0" fontId="12" fillId="0" borderId="0" xfId="0" applyFont="1" applyAlignment="1" applyProtection="1">
      <alignment horizontal="right" vertical="center" wrapText="1"/>
      <protection hidden="1"/>
    </xf>
    <xf numFmtId="0" fontId="12" fillId="0" borderId="0" xfId="0" applyFont="1" applyAlignment="1" applyProtection="1">
      <alignment vertical="center" wrapText="1"/>
      <protection hidden="1"/>
    </xf>
    <xf numFmtId="0" fontId="12" fillId="0" borderId="0" xfId="0" applyFont="1" applyAlignment="1" applyProtection="1">
      <alignment vertical="center"/>
      <protection hidden="1"/>
    </xf>
    <xf numFmtId="0" fontId="13" fillId="0" borderId="0" xfId="0" applyFont="1" applyAlignment="1" applyProtection="1">
      <alignment horizontal="right" vertical="center"/>
      <protection hidden="1"/>
    </xf>
    <xf numFmtId="0" fontId="1" fillId="0" borderId="0" xfId="0" applyFont="1"/>
    <xf numFmtId="49" fontId="0" fillId="0" borderId="0" xfId="0" applyNumberFormat="1" applyAlignment="1" applyProtection="1">
      <alignment vertical="center" wrapText="1"/>
      <protection hidden="1"/>
    </xf>
    <xf numFmtId="0" fontId="12" fillId="0" borderId="0" xfId="0" applyFont="1" applyAlignment="1" applyProtection="1">
      <alignment horizontal="left"/>
      <protection hidden="1"/>
    </xf>
    <xf numFmtId="0" fontId="0" fillId="0" borderId="1" xfId="0" applyBorder="1" applyProtection="1">
      <protection hidden="1"/>
    </xf>
    <xf numFmtId="0" fontId="15" fillId="0" borderId="0" xfId="0" applyFont="1" applyAlignment="1" applyProtection="1">
      <alignment vertical="center"/>
      <protection hidden="1"/>
    </xf>
    <xf numFmtId="0" fontId="12" fillId="0" borderId="0" xfId="0" applyFont="1" applyProtection="1">
      <protection hidden="1"/>
    </xf>
    <xf numFmtId="49" fontId="12" fillId="0" borderId="0" xfId="0" applyNumberFormat="1" applyFont="1" applyProtection="1">
      <protection hidden="1"/>
    </xf>
    <xf numFmtId="0" fontId="13" fillId="0" borderId="0" xfId="0" applyFont="1" applyAlignment="1" applyProtection="1">
      <alignment horizontal="left" vertical="center" wrapText="1"/>
      <protection hidden="1"/>
    </xf>
    <xf numFmtId="0" fontId="13" fillId="0" borderId="0" xfId="0" applyFont="1" applyAlignment="1" applyProtection="1">
      <alignment vertical="center" wrapText="1"/>
      <protection hidden="1"/>
    </xf>
    <xf numFmtId="0" fontId="12" fillId="0" borderId="0" xfId="0" applyFont="1" applyAlignment="1" applyProtection="1">
      <alignment horizontal="right" vertical="top" wrapText="1"/>
      <protection hidden="1"/>
    </xf>
    <xf numFmtId="0" fontId="14" fillId="0" borderId="0" xfId="0" applyFont="1" applyAlignment="1" applyProtection="1">
      <alignment vertical="center"/>
      <protection hidden="1"/>
    </xf>
    <xf numFmtId="0" fontId="15" fillId="0" borderId="0" xfId="0" applyFont="1" applyAlignment="1" applyProtection="1">
      <alignment horizontal="left" vertical="center"/>
      <protection hidden="1"/>
    </xf>
    <xf numFmtId="0" fontId="5" fillId="0" borderId="0" xfId="6" applyNumberFormat="1" applyFont="1" applyAlignment="1" applyProtection="1">
      <alignment horizontal="center" vertical="center" wrapText="1"/>
      <protection hidden="1"/>
    </xf>
    <xf numFmtId="0" fontId="20" fillId="0" borderId="0" xfId="0" applyFont="1" applyAlignment="1" applyProtection="1">
      <alignment horizontal="center"/>
      <protection hidden="1"/>
    </xf>
    <xf numFmtId="168" fontId="5" fillId="0" borderId="0" xfId="6" applyNumberFormat="1" applyFont="1" applyAlignment="1" applyProtection="1">
      <alignment horizontal="center" vertical="center" wrapText="1"/>
      <protection hidden="1"/>
    </xf>
    <xf numFmtId="0" fontId="20" fillId="0" borderId="0" xfId="0" applyFont="1" applyAlignment="1" applyProtection="1">
      <alignment horizontal="center" vertical="center"/>
      <protection hidden="1"/>
    </xf>
    <xf numFmtId="49" fontId="17" fillId="0" borderId="0" xfId="6" applyNumberFormat="1" applyFont="1" applyAlignment="1" applyProtection="1">
      <alignment vertical="center" wrapText="1"/>
      <protection hidden="1"/>
    </xf>
    <xf numFmtId="0" fontId="7" fillId="4" borderId="8" xfId="0" applyFont="1" applyFill="1" applyBorder="1" applyAlignment="1" applyProtection="1">
      <alignment horizontal="center" wrapText="1"/>
      <protection hidden="1"/>
    </xf>
    <xf numFmtId="0" fontId="7" fillId="5" borderId="8" xfId="0" applyFont="1" applyFill="1" applyBorder="1" applyAlignment="1" applyProtection="1">
      <alignment horizontal="center" wrapText="1"/>
      <protection hidden="1"/>
    </xf>
    <xf numFmtId="0" fontId="7" fillId="6" borderId="8" xfId="0" applyFont="1" applyFill="1" applyBorder="1" applyAlignment="1" applyProtection="1">
      <alignment horizontal="center" wrapText="1"/>
      <protection hidden="1"/>
    </xf>
    <xf numFmtId="0" fontId="16" fillId="7" borderId="8" xfId="0" applyFont="1" applyFill="1" applyBorder="1" applyAlignment="1" applyProtection="1">
      <alignment horizontal="center" wrapText="1"/>
      <protection hidden="1"/>
    </xf>
    <xf numFmtId="0" fontId="7" fillId="5" borderId="9" xfId="0" applyFont="1" applyFill="1" applyBorder="1" applyAlignment="1" applyProtection="1">
      <alignment horizontal="center" wrapText="1"/>
      <protection hidden="1"/>
    </xf>
    <xf numFmtId="0" fontId="7" fillId="4" borderId="9" xfId="0" applyFont="1" applyFill="1" applyBorder="1" applyAlignment="1" applyProtection="1">
      <alignment horizontal="center" wrapText="1"/>
      <protection hidden="1"/>
    </xf>
    <xf numFmtId="0" fontId="7" fillId="6" borderId="9" xfId="0" applyFont="1" applyFill="1" applyBorder="1" applyAlignment="1" applyProtection="1">
      <alignment horizontal="center" wrapText="1"/>
      <protection hidden="1"/>
    </xf>
    <xf numFmtId="0" fontId="16" fillId="7" borderId="9" xfId="0" applyFont="1" applyFill="1" applyBorder="1" applyAlignment="1" applyProtection="1">
      <alignment horizontal="center" wrapText="1"/>
      <protection hidden="1"/>
    </xf>
    <xf numFmtId="0" fontId="24" fillId="0" borderId="23" xfId="5" applyFont="1" applyBorder="1" applyAlignment="1" applyProtection="1">
      <alignment horizontal="center" vertical="center"/>
      <protection hidden="1"/>
    </xf>
    <xf numFmtId="2" fontId="26" fillId="15" borderId="23" xfId="2" applyNumberFormat="1" applyFont="1" applyFill="1" applyBorder="1" applyAlignment="1" applyProtection="1">
      <alignment horizontal="center" vertical="center" wrapText="1"/>
      <protection hidden="1"/>
    </xf>
    <xf numFmtId="174" fontId="26" fillId="15" borderId="23" xfId="2" applyNumberFormat="1" applyFont="1" applyFill="1" applyBorder="1" applyAlignment="1" applyProtection="1">
      <alignment horizontal="center" vertical="center" wrapText="1"/>
      <protection hidden="1"/>
    </xf>
    <xf numFmtId="173" fontId="26" fillId="15" borderId="23" xfId="11" applyNumberFormat="1" applyFont="1" applyFill="1" applyBorder="1" applyAlignment="1" applyProtection="1">
      <alignment horizontal="center" vertical="center"/>
      <protection hidden="1"/>
    </xf>
    <xf numFmtId="174" fontId="26" fillId="15" borderId="23" xfId="0" applyNumberFormat="1" applyFont="1" applyFill="1" applyBorder="1" applyAlignment="1" applyProtection="1">
      <alignment vertical="center"/>
      <protection hidden="1"/>
    </xf>
    <xf numFmtId="0" fontId="26" fillId="15" borderId="23" xfId="0" applyFont="1" applyFill="1" applyBorder="1" applyAlignment="1" applyProtection="1">
      <alignment horizontal="center" vertical="center"/>
      <protection locked="0"/>
    </xf>
    <xf numFmtId="174" fontId="6" fillId="0" borderId="23" xfId="2" applyNumberFormat="1" applyFont="1" applyFill="1" applyBorder="1" applyAlignment="1" applyProtection="1">
      <alignment horizontal="left" vertical="center" wrapText="1"/>
      <protection hidden="1"/>
    </xf>
    <xf numFmtId="174" fontId="6" fillId="0" borderId="23" xfId="7" applyNumberFormat="1" applyFont="1" applyFill="1" applyBorder="1" applyAlignment="1" applyProtection="1">
      <alignment horizontal="center" vertical="center" wrapText="1"/>
      <protection hidden="1"/>
    </xf>
    <xf numFmtId="49" fontId="28" fillId="0" borderId="0" xfId="0" applyNumberFormat="1" applyFont="1" applyAlignment="1" applyProtection="1">
      <alignment vertical="center" wrapText="1"/>
      <protection hidden="1"/>
    </xf>
    <xf numFmtId="0" fontId="27" fillId="0" borderId="0" xfId="3" applyFont="1" applyAlignment="1" applyProtection="1">
      <alignment horizontal="center"/>
      <protection hidden="1"/>
    </xf>
    <xf numFmtId="0" fontId="23" fillId="0" borderId="0" xfId="3" applyFont="1" applyAlignment="1" applyProtection="1">
      <alignment horizontal="center"/>
      <protection hidden="1"/>
    </xf>
    <xf numFmtId="0" fontId="23" fillId="0" borderId="0" xfId="3" applyFont="1" applyProtection="1">
      <protection hidden="1"/>
    </xf>
    <xf numFmtId="0" fontId="23" fillId="0" borderId="0" xfId="3" applyFont="1" applyAlignment="1" applyProtection="1">
      <alignment wrapText="1"/>
      <protection hidden="1"/>
    </xf>
    <xf numFmtId="0" fontId="28" fillId="0" borderId="0" xfId="3" applyFont="1" applyAlignment="1" applyProtection="1">
      <alignment horizontal="center"/>
      <protection hidden="1"/>
    </xf>
    <xf numFmtId="0" fontId="28" fillId="0" borderId="0" xfId="3" applyFont="1" applyProtection="1">
      <protection hidden="1"/>
    </xf>
    <xf numFmtId="0" fontId="28" fillId="0" borderId="0" xfId="3" applyFont="1" applyAlignment="1" applyProtection="1">
      <alignment wrapText="1"/>
      <protection hidden="1"/>
    </xf>
    <xf numFmtId="0" fontId="28" fillId="0" borderId="0" xfId="3" applyFont="1" applyAlignment="1" applyProtection="1">
      <alignment vertical="center"/>
      <protection hidden="1"/>
    </xf>
    <xf numFmtId="0" fontId="29" fillId="0" borderId="0" xfId="3" applyFont="1" applyProtection="1">
      <protection hidden="1"/>
    </xf>
    <xf numFmtId="0" fontId="27" fillId="0" borderId="0" xfId="3" applyFont="1" applyAlignment="1" applyProtection="1">
      <alignment horizontal="center" vertical="center"/>
      <protection hidden="1"/>
    </xf>
    <xf numFmtId="0" fontId="28" fillId="0" borderId="0" xfId="3" applyFont="1" applyAlignment="1" applyProtection="1">
      <alignment horizontal="center" vertical="center"/>
      <protection hidden="1"/>
    </xf>
    <xf numFmtId="0" fontId="28" fillId="0" borderId="0" xfId="3" applyFont="1" applyAlignment="1" applyProtection="1">
      <alignment horizontal="center" vertical="center" wrapText="1"/>
      <protection hidden="1"/>
    </xf>
    <xf numFmtId="0" fontId="31" fillId="2" borderId="7" xfId="3" applyFont="1" applyFill="1" applyBorder="1" applyAlignment="1" applyProtection="1">
      <alignment horizontal="center" vertical="center" wrapText="1"/>
      <protection hidden="1"/>
    </xf>
    <xf numFmtId="0" fontId="31" fillId="2" borderId="8" xfId="3" applyFont="1" applyFill="1" applyBorder="1" applyAlignment="1" applyProtection="1">
      <alignment horizontal="center" vertical="center" wrapText="1"/>
      <protection hidden="1"/>
    </xf>
    <xf numFmtId="0" fontId="31" fillId="10" borderId="8" xfId="3" applyFont="1" applyFill="1" applyBorder="1" applyAlignment="1" applyProtection="1">
      <alignment horizontal="center" vertical="center" wrapText="1"/>
      <protection hidden="1"/>
    </xf>
    <xf numFmtId="0" fontId="22" fillId="0" borderId="0" xfId="0" applyFont="1" applyProtection="1">
      <protection hidden="1"/>
    </xf>
    <xf numFmtId="0" fontId="21" fillId="0" borderId="0" xfId="0" applyFont="1" applyAlignment="1" applyProtection="1">
      <alignment vertical="center"/>
      <protection hidden="1"/>
    </xf>
    <xf numFmtId="0" fontId="22" fillId="0" borderId="0" xfId="0" applyFont="1" applyAlignment="1" applyProtection="1">
      <alignment vertical="top"/>
      <protection hidden="1"/>
    </xf>
    <xf numFmtId="0" fontId="32" fillId="0" borderId="0" xfId="0" applyFont="1" applyProtection="1">
      <protection hidden="1"/>
    </xf>
    <xf numFmtId="2" fontId="32" fillId="0" borderId="0" xfId="0" applyNumberFormat="1" applyFont="1" applyProtection="1">
      <protection hidden="1"/>
    </xf>
    <xf numFmtId="0" fontId="24" fillId="11" borderId="26" xfId="3" applyFont="1" applyFill="1" applyBorder="1" applyAlignment="1" applyProtection="1">
      <alignment horizontal="center" vertical="center" wrapText="1"/>
      <protection locked="0"/>
    </xf>
    <xf numFmtId="0" fontId="24" fillId="12" borderId="26" xfId="0" applyFont="1" applyFill="1" applyBorder="1" applyAlignment="1" applyProtection="1">
      <alignment horizontal="center" vertical="center" wrapText="1"/>
      <protection hidden="1"/>
    </xf>
    <xf numFmtId="165" fontId="24" fillId="11" borderId="26" xfId="3" applyNumberFormat="1" applyFont="1" applyFill="1" applyBorder="1" applyAlignment="1" applyProtection="1">
      <alignment vertical="center"/>
      <protection locked="0" hidden="1"/>
    </xf>
    <xf numFmtId="165" fontId="24" fillId="11" borderId="26" xfId="3" applyNumberFormat="1" applyFont="1" applyFill="1" applyBorder="1" applyAlignment="1" applyProtection="1">
      <alignment horizontal="center" vertical="center" wrapText="1"/>
      <protection locked="0" hidden="1"/>
    </xf>
    <xf numFmtId="170" fontId="24" fillId="13" borderId="26" xfId="3" applyNumberFormat="1" applyFont="1" applyFill="1" applyBorder="1" applyAlignment="1" applyProtection="1">
      <alignment horizontal="left" vertical="center" wrapText="1" readingOrder="1"/>
      <protection hidden="1"/>
    </xf>
    <xf numFmtId="0" fontId="23" fillId="0" borderId="0" xfId="3" applyFont="1" applyAlignment="1" applyProtection="1">
      <alignment vertical="center"/>
      <protection hidden="1"/>
    </xf>
    <xf numFmtId="165" fontId="24" fillId="0" borderId="26" xfId="3" applyNumberFormat="1" applyFont="1" applyBorder="1" applyAlignment="1" applyProtection="1">
      <alignment vertical="center"/>
      <protection locked="0" hidden="1"/>
    </xf>
    <xf numFmtId="0" fontId="24" fillId="11" borderId="26" xfId="3" applyFont="1" applyFill="1" applyBorder="1" applyAlignment="1" applyProtection="1">
      <alignment horizontal="left" vertical="center" wrapText="1"/>
      <protection locked="0"/>
    </xf>
    <xf numFmtId="0" fontId="21" fillId="0" borderId="0" xfId="0" applyFont="1" applyProtection="1">
      <protection hidden="1"/>
    </xf>
    <xf numFmtId="0" fontId="24" fillId="0" borderId="0" xfId="0" applyFont="1" applyProtection="1">
      <protection hidden="1"/>
    </xf>
    <xf numFmtId="0" fontId="25" fillId="0" borderId="0" xfId="0" applyFont="1" applyAlignment="1" applyProtection="1">
      <alignment horizontal="center"/>
      <protection hidden="1"/>
    </xf>
    <xf numFmtId="0" fontId="25" fillId="0" borderId="0" xfId="0" applyFont="1" applyAlignment="1" applyProtection="1">
      <alignment vertical="center" wrapText="1"/>
      <protection hidden="1"/>
    </xf>
    <xf numFmtId="0" fontId="25" fillId="0" borderId="0" xfId="0" applyFont="1" applyAlignment="1" applyProtection="1">
      <alignment vertical="center"/>
      <protection hidden="1"/>
    </xf>
    <xf numFmtId="49" fontId="25" fillId="0" borderId="0" xfId="0" applyNumberFormat="1" applyFont="1" applyAlignment="1" applyProtection="1">
      <alignment horizontal="left" vertical="center" wrapText="1"/>
      <protection hidden="1"/>
    </xf>
    <xf numFmtId="0" fontId="34" fillId="0" borderId="0" xfId="0" applyFont="1" applyAlignment="1" applyProtection="1">
      <alignment horizontal="center" vertical="center"/>
      <protection hidden="1"/>
    </xf>
    <xf numFmtId="0" fontId="34" fillId="0" borderId="0" xfId="0" applyFont="1" applyAlignment="1" applyProtection="1">
      <alignment vertical="center"/>
      <protection hidden="1"/>
    </xf>
    <xf numFmtId="0" fontId="25" fillId="0" borderId="0" xfId="0" applyFont="1" applyAlignment="1" applyProtection="1">
      <alignment horizontal="left"/>
      <protection hidden="1"/>
    </xf>
    <xf numFmtId="0" fontId="24" fillId="0" borderId="0" xfId="0" applyFont="1" applyAlignment="1">
      <alignment vertical="center"/>
    </xf>
    <xf numFmtId="0" fontId="24" fillId="0" borderId="16" xfId="0" applyFont="1" applyBorder="1" applyAlignment="1">
      <alignment vertical="center"/>
    </xf>
    <xf numFmtId="0" fontId="24" fillId="0" borderId="0" xfId="0" applyFont="1" applyAlignment="1">
      <alignment horizontal="center" vertical="center"/>
    </xf>
    <xf numFmtId="0" fontId="24" fillId="0" borderId="0" xfId="0" applyFont="1" applyAlignment="1">
      <alignment horizontal="left" vertical="center"/>
    </xf>
    <xf numFmtId="0" fontId="25" fillId="0" borderId="0" xfId="0" applyFont="1" applyProtection="1">
      <protection hidden="1"/>
    </xf>
    <xf numFmtId="49" fontId="24" fillId="0" borderId="0" xfId="0" applyNumberFormat="1" applyFont="1" applyAlignment="1" applyProtection="1">
      <alignment vertical="top"/>
      <protection hidden="1"/>
    </xf>
    <xf numFmtId="49" fontId="24" fillId="0" borderId="0" xfId="0" applyNumberFormat="1" applyFont="1" applyProtection="1">
      <protection hidden="1"/>
    </xf>
    <xf numFmtId="49" fontId="24" fillId="0" borderId="0" xfId="0" applyNumberFormat="1" applyFont="1" applyAlignment="1" applyProtection="1">
      <alignment horizontal="center"/>
      <protection hidden="1"/>
    </xf>
    <xf numFmtId="0" fontId="24" fillId="0" borderId="0" xfId="0" applyFont="1" applyAlignment="1" applyProtection="1">
      <alignment vertical="center" wrapText="1"/>
      <protection hidden="1"/>
    </xf>
    <xf numFmtId="0" fontId="24" fillId="0" borderId="0" xfId="0" applyFont="1" applyAlignment="1" applyProtection="1">
      <alignment vertical="center"/>
      <protection hidden="1"/>
    </xf>
    <xf numFmtId="49" fontId="24" fillId="0" borderId="0" xfId="0" applyNumberFormat="1" applyFont="1" applyAlignment="1" applyProtection="1">
      <alignment vertical="center" wrapText="1"/>
      <protection hidden="1"/>
    </xf>
    <xf numFmtId="49" fontId="24" fillId="0" borderId="0" xfId="0" applyNumberFormat="1" applyFont="1" applyAlignment="1" applyProtection="1">
      <alignment vertical="center"/>
      <protection hidden="1"/>
    </xf>
    <xf numFmtId="49" fontId="24" fillId="0" borderId="0" xfId="0" applyNumberFormat="1" applyFont="1" applyAlignment="1" applyProtection="1">
      <alignment horizontal="left" vertical="top"/>
      <protection hidden="1"/>
    </xf>
    <xf numFmtId="49" fontId="24" fillId="0" borderId="0" xfId="0" applyNumberFormat="1" applyFont="1" applyAlignment="1" applyProtection="1">
      <alignment vertical="center" wrapText="1" readingOrder="1"/>
      <protection hidden="1"/>
    </xf>
    <xf numFmtId="49" fontId="24" fillId="0" borderId="0" xfId="0" applyNumberFormat="1" applyFont="1" applyAlignment="1" applyProtection="1">
      <alignment vertical="top" wrapText="1" readingOrder="1"/>
      <protection hidden="1"/>
    </xf>
    <xf numFmtId="49" fontId="24" fillId="0" borderId="0" xfId="0" applyNumberFormat="1" applyFont="1" applyAlignment="1" applyProtection="1">
      <alignment horizontal="left" vertical="top" wrapText="1" readingOrder="1"/>
      <protection hidden="1"/>
    </xf>
    <xf numFmtId="49" fontId="24" fillId="0" borderId="0" xfId="0" applyNumberFormat="1" applyFont="1" applyAlignment="1" applyProtection="1">
      <alignment vertical="top" wrapText="1"/>
      <protection hidden="1"/>
    </xf>
    <xf numFmtId="0" fontId="24" fillId="0" borderId="0" xfId="0" applyFont="1" applyAlignment="1" applyProtection="1">
      <alignment wrapText="1"/>
      <protection hidden="1"/>
    </xf>
    <xf numFmtId="168" fontId="31" fillId="0" borderId="0" xfId="6" applyNumberFormat="1" applyFont="1" applyAlignment="1" applyProtection="1">
      <alignment horizontal="center" vertical="center" wrapText="1"/>
      <protection hidden="1"/>
    </xf>
    <xf numFmtId="0" fontId="28" fillId="0" borderId="0" xfId="0" applyFont="1" applyAlignment="1" applyProtection="1">
      <alignment horizontal="center"/>
      <protection hidden="1"/>
    </xf>
    <xf numFmtId="0" fontId="31" fillId="0" borderId="0" xfId="6" applyNumberFormat="1" applyFont="1" applyAlignment="1" applyProtection="1">
      <alignment horizontal="center" vertical="center" wrapText="1"/>
      <protection hidden="1"/>
    </xf>
    <xf numFmtId="168" fontId="31" fillId="0" borderId="6" xfId="6" applyNumberFormat="1" applyFont="1" applyBorder="1" applyAlignment="1" applyProtection="1">
      <alignment horizontal="center" vertical="center" wrapText="1"/>
      <protection hidden="1"/>
    </xf>
    <xf numFmtId="0" fontId="28" fillId="0" borderId="6" xfId="0" applyFont="1" applyBorder="1" applyAlignment="1" applyProtection="1">
      <alignment horizontal="center"/>
      <protection hidden="1"/>
    </xf>
    <xf numFmtId="0" fontId="31" fillId="0" borderId="6" xfId="6" applyNumberFormat="1" applyFont="1" applyBorder="1" applyAlignment="1" applyProtection="1">
      <alignment horizontal="center" vertical="center" wrapText="1"/>
      <protection hidden="1"/>
    </xf>
    <xf numFmtId="49" fontId="30" fillId="14" borderId="3" xfId="6" applyNumberFormat="1" applyFont="1" applyFill="1" applyBorder="1" applyAlignment="1" applyProtection="1">
      <alignment horizontal="center" vertical="center" wrapText="1"/>
      <protection hidden="1"/>
    </xf>
    <xf numFmtId="49" fontId="30" fillId="14" borderId="8" xfId="6" applyNumberFormat="1" applyFont="1" applyFill="1" applyBorder="1" applyAlignment="1" applyProtection="1">
      <alignment horizontal="center" vertical="center" wrapText="1"/>
      <protection hidden="1"/>
    </xf>
    <xf numFmtId="49" fontId="30" fillId="14" borderId="4" xfId="6" applyNumberFormat="1" applyFont="1" applyFill="1" applyBorder="1" applyAlignment="1" applyProtection="1">
      <alignment horizontal="center" vertical="center" wrapText="1"/>
      <protection hidden="1"/>
    </xf>
    <xf numFmtId="10" fontId="32" fillId="0" borderId="23" xfId="7" applyNumberFormat="1" applyFont="1" applyFill="1" applyBorder="1" applyAlignment="1" applyProtection="1">
      <alignment horizontal="center" vertical="center"/>
      <protection hidden="1"/>
    </xf>
    <xf numFmtId="2" fontId="6" fillId="0" borderId="23" xfId="2" applyNumberFormat="1" applyFont="1" applyFill="1" applyBorder="1" applyAlignment="1" applyProtection="1">
      <alignment horizontal="center" vertical="center" wrapText="1"/>
      <protection hidden="1"/>
    </xf>
    <xf numFmtId="165" fontId="32" fillId="0" borderId="0" xfId="0" applyNumberFormat="1" applyFont="1" applyAlignment="1" applyProtection="1">
      <alignment horizontal="center"/>
      <protection hidden="1"/>
    </xf>
    <xf numFmtId="0" fontId="32" fillId="0" borderId="0" xfId="0" applyFont="1" applyAlignment="1" applyProtection="1">
      <alignment vertical="top"/>
      <protection hidden="1"/>
    </xf>
    <xf numFmtId="0" fontId="32" fillId="0" borderId="0" xfId="0" applyFont="1" applyAlignment="1" applyProtection="1">
      <alignment horizontal="center" vertical="center"/>
      <protection hidden="1"/>
    </xf>
    <xf numFmtId="0" fontId="32" fillId="0" borderId="0" xfId="0" applyFont="1" applyAlignment="1" applyProtection="1">
      <alignment horizontal="center"/>
      <protection hidden="1"/>
    </xf>
    <xf numFmtId="165" fontId="32" fillId="0" borderId="0" xfId="0" applyNumberFormat="1" applyFont="1" applyProtection="1">
      <protection hidden="1"/>
    </xf>
    <xf numFmtId="165" fontId="32" fillId="0" borderId="0" xfId="0" applyNumberFormat="1" applyFont="1" applyAlignment="1" applyProtection="1">
      <alignment horizontal="center" vertical="top"/>
      <protection hidden="1"/>
    </xf>
    <xf numFmtId="165" fontId="32" fillId="0" borderId="0" xfId="0" applyNumberFormat="1" applyFont="1" applyAlignment="1" applyProtection="1">
      <alignment vertical="top"/>
      <protection hidden="1"/>
    </xf>
    <xf numFmtId="0" fontId="36" fillId="0" borderId="0" xfId="0" applyFont="1" applyProtection="1">
      <protection hidden="1"/>
    </xf>
    <xf numFmtId="0" fontId="30" fillId="0" borderId="0" xfId="6" applyNumberFormat="1" applyFont="1" applyAlignment="1" applyProtection="1">
      <alignment vertical="center"/>
      <protection hidden="1"/>
    </xf>
    <xf numFmtId="0" fontId="31" fillId="0" borderId="0" xfId="6" applyNumberFormat="1" applyFont="1" applyAlignment="1" applyProtection="1">
      <alignment vertical="center" wrapText="1"/>
      <protection hidden="1"/>
    </xf>
    <xf numFmtId="0" fontId="37" fillId="0" borderId="0" xfId="0" applyFont="1" applyProtection="1">
      <protection hidden="1"/>
    </xf>
    <xf numFmtId="0" fontId="20" fillId="0" borderId="0" xfId="0" applyFont="1" applyProtection="1">
      <protection hidden="1"/>
    </xf>
    <xf numFmtId="0" fontId="21" fillId="0" borderId="0" xfId="0" applyFont="1" applyAlignment="1" applyProtection="1">
      <alignment vertical="center" wrapText="1"/>
      <protection hidden="1"/>
    </xf>
    <xf numFmtId="0" fontId="22" fillId="0" borderId="0" xfId="0" applyFont="1" applyAlignment="1" applyProtection="1">
      <alignment horizontal="left"/>
      <protection hidden="1"/>
    </xf>
    <xf numFmtId="0" fontId="38" fillId="0" borderId="0" xfId="0" applyFont="1" applyAlignment="1" applyProtection="1">
      <alignment horizontal="left"/>
      <protection hidden="1"/>
    </xf>
    <xf numFmtId="0" fontId="38" fillId="0" borderId="0" xfId="0" applyFont="1" applyAlignment="1" applyProtection="1">
      <alignment vertical="center"/>
      <protection hidden="1"/>
    </xf>
    <xf numFmtId="0" fontId="22" fillId="0" borderId="0" xfId="0" applyFont="1" applyAlignment="1" applyProtection="1">
      <alignment vertical="center"/>
      <protection hidden="1"/>
    </xf>
    <xf numFmtId="0" fontId="21" fillId="0" borderId="0" xfId="0" applyFont="1" applyAlignment="1" applyProtection="1">
      <alignment horizontal="right"/>
      <protection hidden="1"/>
    </xf>
    <xf numFmtId="0" fontId="21" fillId="0" borderId="0" xfId="0" applyFont="1" applyAlignment="1" applyProtection="1">
      <alignment horizontal="left"/>
      <protection hidden="1"/>
    </xf>
    <xf numFmtId="0" fontId="33" fillId="0" borderId="26" xfId="0" applyFont="1" applyBorder="1" applyAlignment="1" applyProtection="1">
      <alignment horizontal="center" vertical="center"/>
      <protection hidden="1"/>
    </xf>
    <xf numFmtId="0" fontId="22" fillId="0" borderId="0" xfId="0" applyFont="1" applyAlignment="1" applyProtection="1">
      <alignment horizontal="center" vertical="center"/>
      <protection hidden="1"/>
    </xf>
    <xf numFmtId="0" fontId="24" fillId="15" borderId="23" xfId="0" applyFont="1" applyFill="1" applyBorder="1" applyAlignment="1" applyProtection="1">
      <alignment horizontal="center" vertical="center"/>
      <protection locked="0"/>
    </xf>
    <xf numFmtId="0" fontId="32" fillId="0" borderId="0" xfId="0" applyFont="1" applyAlignment="1" applyProtection="1">
      <alignment vertical="center"/>
      <protection hidden="1"/>
    </xf>
    <xf numFmtId="0" fontId="30" fillId="0" borderId="0" xfId="6" applyNumberFormat="1" applyFont="1" applyAlignment="1" applyProtection="1">
      <alignment horizontal="center" vertical="center"/>
      <protection hidden="1"/>
    </xf>
    <xf numFmtId="0" fontId="33" fillId="0" borderId="0" xfId="0" applyFont="1" applyProtection="1">
      <protection hidden="1"/>
    </xf>
    <xf numFmtId="0" fontId="40" fillId="0" borderId="0" xfId="0" applyFont="1" applyAlignment="1" applyProtection="1">
      <alignment horizontal="right" vertical="center"/>
      <protection hidden="1"/>
    </xf>
    <xf numFmtId="0" fontId="40" fillId="0" borderId="0" xfId="0" applyFont="1" applyAlignment="1" applyProtection="1">
      <alignment vertical="center"/>
      <protection hidden="1"/>
    </xf>
    <xf numFmtId="0" fontId="41" fillId="0" borderId="0" xfId="0" applyFont="1" applyAlignment="1" applyProtection="1">
      <alignment horizontal="center" vertical="center"/>
      <protection hidden="1"/>
    </xf>
    <xf numFmtId="0" fontId="20" fillId="0" borderId="0" xfId="0" applyFont="1" applyAlignment="1" applyProtection="1">
      <alignment vertical="center" wrapText="1"/>
      <protection hidden="1"/>
    </xf>
    <xf numFmtId="0" fontId="22" fillId="0" borderId="0" xfId="0" applyFont="1" applyAlignment="1" applyProtection="1">
      <alignment horizontal="center" vertical="center" wrapText="1"/>
      <protection hidden="1"/>
    </xf>
    <xf numFmtId="0" fontId="24" fillId="0" borderId="23" xfId="4" applyFont="1" applyBorder="1" applyAlignment="1" applyProtection="1">
      <alignment horizontal="center" vertical="center" wrapText="1"/>
      <protection hidden="1"/>
    </xf>
    <xf numFmtId="0" fontId="31" fillId="0" borderId="0" xfId="5" applyFont="1" applyAlignment="1" applyProtection="1">
      <alignment vertical="center" wrapText="1"/>
      <protection hidden="1"/>
    </xf>
    <xf numFmtId="0" fontId="28" fillId="11" borderId="27" xfId="5" applyFont="1" applyFill="1" applyBorder="1" applyAlignment="1" applyProtection="1">
      <alignment horizontal="center" vertical="center" wrapText="1"/>
      <protection locked="0"/>
    </xf>
    <xf numFmtId="0" fontId="22" fillId="0" borderId="27" xfId="0" applyFont="1" applyBorder="1" applyAlignment="1" applyProtection="1">
      <alignment horizontal="center" vertical="center" wrapText="1"/>
      <protection hidden="1"/>
    </xf>
    <xf numFmtId="0" fontId="22" fillId="0" borderId="27" xfId="0" applyFont="1" applyBorder="1" applyAlignment="1" applyProtection="1">
      <alignment horizontal="center" vertical="center"/>
      <protection hidden="1"/>
    </xf>
    <xf numFmtId="0" fontId="32" fillId="0" borderId="0" xfId="0" applyFont="1" applyAlignment="1" applyProtection="1">
      <alignment horizontal="right" vertical="center" wrapText="1"/>
      <protection hidden="1"/>
    </xf>
    <xf numFmtId="0" fontId="27" fillId="0" borderId="0" xfId="0" applyFont="1" applyAlignment="1" applyProtection="1">
      <alignment horizontal="center" vertical="center"/>
      <protection hidden="1"/>
    </xf>
    <xf numFmtId="0" fontId="28" fillId="0" borderId="0" xfId="0" applyFont="1" applyAlignment="1" applyProtection="1">
      <alignment vertical="center" wrapText="1"/>
      <protection hidden="1"/>
    </xf>
    <xf numFmtId="0" fontId="32" fillId="0" borderId="27" xfId="0" applyFont="1" applyBorder="1" applyAlignment="1" applyProtection="1">
      <alignment horizontal="center" vertical="center" wrapText="1"/>
      <protection hidden="1"/>
    </xf>
    <xf numFmtId="0" fontId="32" fillId="0" borderId="0" xfId="0" applyFont="1" applyAlignment="1" applyProtection="1">
      <alignment vertical="center" wrapText="1"/>
      <protection hidden="1"/>
    </xf>
    <xf numFmtId="0" fontId="32" fillId="0" borderId="27" xfId="0" applyFont="1" applyBorder="1" applyAlignment="1" applyProtection="1">
      <alignment horizontal="center" vertical="center"/>
      <protection hidden="1"/>
    </xf>
    <xf numFmtId="9" fontId="32" fillId="11" borderId="27" xfId="7" applyFont="1" applyFill="1" applyBorder="1" applyAlignment="1" applyProtection="1">
      <alignment horizontal="center" vertical="center"/>
      <protection locked="0" hidden="1"/>
    </xf>
    <xf numFmtId="9" fontId="32" fillId="0" borderId="0" xfId="7" applyFont="1" applyBorder="1" applyAlignment="1" applyProtection="1">
      <alignment horizontal="center" vertical="center"/>
      <protection locked="0" hidden="1"/>
    </xf>
    <xf numFmtId="0" fontId="28" fillId="0" borderId="0" xfId="0" applyFont="1" applyAlignment="1" applyProtection="1">
      <alignment vertical="center"/>
      <protection hidden="1"/>
    </xf>
    <xf numFmtId="0" fontId="24" fillId="15" borderId="26" xfId="4" applyFont="1" applyFill="1" applyBorder="1" applyAlignment="1" applyProtection="1">
      <alignment horizontal="center" vertical="center" wrapText="1"/>
      <protection hidden="1"/>
    </xf>
    <xf numFmtId="0" fontId="32" fillId="11" borderId="27" xfId="0" applyFont="1" applyFill="1" applyBorder="1" applyAlignment="1" applyProtection="1">
      <alignment horizontal="center" vertical="center" wrapText="1"/>
      <protection locked="0" hidden="1"/>
    </xf>
    <xf numFmtId="9" fontId="32" fillId="0" borderId="0" xfId="7" applyFont="1" applyFill="1" applyBorder="1" applyAlignment="1" applyProtection="1">
      <alignment horizontal="center" vertical="center"/>
      <protection locked="0" hidden="1"/>
    </xf>
    <xf numFmtId="49" fontId="30" fillId="14" borderId="20" xfId="6" applyNumberFormat="1" applyFont="1" applyFill="1" applyBorder="1" applyAlignment="1" applyProtection="1">
      <alignment horizontal="center" vertical="center" wrapText="1"/>
      <protection hidden="1"/>
    </xf>
    <xf numFmtId="166" fontId="31" fillId="0" borderId="0" xfId="6" applyNumberFormat="1" applyFont="1" applyAlignment="1" applyProtection="1">
      <alignment horizontal="center" vertical="center" wrapText="1"/>
      <protection hidden="1"/>
    </xf>
    <xf numFmtId="170" fontId="32" fillId="0" borderId="0" xfId="0" applyNumberFormat="1" applyFont="1" applyProtection="1">
      <protection hidden="1"/>
    </xf>
    <xf numFmtId="1" fontId="32" fillId="0" borderId="0" xfId="0" applyNumberFormat="1" applyFont="1" applyProtection="1">
      <protection hidden="1"/>
    </xf>
    <xf numFmtId="0" fontId="32" fillId="0" borderId="0" xfId="0" applyFont="1" applyAlignment="1" applyProtection="1">
      <alignment horizontal="right" vertical="top" wrapText="1"/>
      <protection hidden="1"/>
    </xf>
    <xf numFmtId="0" fontId="24" fillId="0" borderId="26" xfId="4" applyFont="1" applyBorder="1" applyAlignment="1" applyProtection="1">
      <alignment horizontal="center" vertical="center" wrapText="1"/>
      <protection hidden="1"/>
    </xf>
    <xf numFmtId="172" fontId="24" fillId="0" borderId="26" xfId="2" applyNumberFormat="1" applyFont="1" applyFill="1" applyBorder="1" applyAlignment="1" applyProtection="1">
      <alignment horizontal="center" vertical="center" wrapText="1"/>
      <protection hidden="1"/>
    </xf>
    <xf numFmtId="9" fontId="24" fillId="15" borderId="29" xfId="7" applyFont="1" applyFill="1" applyBorder="1" applyAlignment="1" applyProtection="1">
      <alignment horizontal="center" vertical="center" wrapText="1"/>
      <protection hidden="1"/>
    </xf>
    <xf numFmtId="165" fontId="31" fillId="16" borderId="31" xfId="6" applyNumberFormat="1" applyFont="1" applyFill="1" applyBorder="1" applyAlignment="1" applyProtection="1">
      <alignment horizontal="center" vertical="center" wrapText="1"/>
      <protection hidden="1"/>
    </xf>
    <xf numFmtId="165" fontId="31" fillId="16" borderId="8" xfId="6" applyNumberFormat="1" applyFont="1" applyFill="1" applyBorder="1" applyAlignment="1" applyProtection="1">
      <alignment horizontal="center" vertical="center" wrapText="1"/>
      <protection hidden="1"/>
    </xf>
    <xf numFmtId="49" fontId="30" fillId="0" borderId="0" xfId="6" applyNumberFormat="1" applyFont="1" applyAlignment="1" applyProtection="1">
      <alignment horizontal="center" vertical="center" wrapText="1"/>
      <protection hidden="1"/>
    </xf>
    <xf numFmtId="49" fontId="30" fillId="0" borderId="0" xfId="6" applyNumberFormat="1" applyFont="1" applyAlignment="1" applyProtection="1">
      <alignment vertical="center" wrapText="1"/>
      <protection hidden="1"/>
    </xf>
    <xf numFmtId="166" fontId="31" fillId="0" borderId="0" xfId="6" applyNumberFormat="1" applyFont="1" applyAlignment="1" applyProtection="1">
      <alignment vertical="center" wrapText="1"/>
      <protection hidden="1"/>
    </xf>
    <xf numFmtId="166" fontId="31" fillId="0" borderId="0" xfId="6" applyNumberFormat="1" applyFont="1" applyAlignment="1" applyProtection="1">
      <alignment vertical="center"/>
      <protection hidden="1"/>
    </xf>
    <xf numFmtId="171" fontId="24" fillId="0" borderId="29" xfId="2" applyNumberFormat="1" applyFont="1" applyFill="1" applyBorder="1" applyAlignment="1" applyProtection="1">
      <alignment horizontal="left" vertical="center" wrapText="1"/>
      <protection hidden="1"/>
    </xf>
    <xf numFmtId="171" fontId="24" fillId="0" borderId="0" xfId="2" applyNumberFormat="1" applyFont="1" applyFill="1" applyBorder="1" applyAlignment="1" applyProtection="1">
      <alignment horizontal="left" vertical="center" wrapText="1"/>
      <protection hidden="1"/>
    </xf>
    <xf numFmtId="0" fontId="24" fillId="0" borderId="29" xfId="5" applyFont="1" applyBorder="1" applyAlignment="1" applyProtection="1">
      <alignment horizontal="center" vertical="center"/>
      <protection hidden="1"/>
    </xf>
    <xf numFmtId="0" fontId="24" fillId="0" borderId="29" xfId="4" applyFont="1" applyBorder="1" applyAlignment="1" applyProtection="1">
      <alignment horizontal="center" vertical="center" wrapText="1"/>
      <protection hidden="1"/>
    </xf>
    <xf numFmtId="0" fontId="24" fillId="0" borderId="26" xfId="0" applyFont="1" applyBorder="1" applyAlignment="1" applyProtection="1">
      <alignment horizontal="center" vertical="center"/>
      <protection hidden="1"/>
    </xf>
    <xf numFmtId="0" fontId="27" fillId="0" borderId="0" xfId="0" applyFont="1" applyAlignment="1" applyProtection="1">
      <alignment vertical="center"/>
      <protection hidden="1"/>
    </xf>
    <xf numFmtId="0" fontId="31" fillId="4" borderId="8" xfId="0" applyFont="1" applyFill="1" applyBorder="1" applyAlignment="1" applyProtection="1">
      <alignment horizontal="center" wrapText="1"/>
      <protection hidden="1"/>
    </xf>
    <xf numFmtId="0" fontId="31" fillId="5" borderId="8" xfId="0" applyFont="1" applyFill="1" applyBorder="1" applyAlignment="1" applyProtection="1">
      <alignment horizontal="center" wrapText="1"/>
      <protection hidden="1"/>
    </xf>
    <xf numFmtId="0" fontId="31" fillId="6" borderId="8" xfId="0" applyFont="1" applyFill="1" applyBorder="1" applyAlignment="1" applyProtection="1">
      <alignment horizontal="center" wrapText="1"/>
      <protection hidden="1"/>
    </xf>
    <xf numFmtId="0" fontId="30" fillId="7" borderId="8" xfId="0" applyFont="1" applyFill="1" applyBorder="1" applyAlignment="1" applyProtection="1">
      <alignment horizontal="center" wrapText="1"/>
      <protection hidden="1"/>
    </xf>
    <xf numFmtId="0" fontId="31" fillId="4" borderId="9" xfId="0" applyFont="1" applyFill="1" applyBorder="1" applyAlignment="1" applyProtection="1">
      <alignment horizontal="center" wrapText="1"/>
      <protection hidden="1"/>
    </xf>
    <xf numFmtId="0" fontId="31" fillId="5" borderId="9" xfId="0" applyFont="1" applyFill="1" applyBorder="1" applyAlignment="1" applyProtection="1">
      <alignment horizontal="center" wrapText="1"/>
      <protection hidden="1"/>
    </xf>
    <xf numFmtId="0" fontId="31" fillId="6" borderId="9" xfId="0" applyFont="1" applyFill="1" applyBorder="1" applyAlignment="1" applyProtection="1">
      <alignment horizontal="center" wrapText="1"/>
      <protection hidden="1"/>
    </xf>
    <xf numFmtId="0" fontId="30" fillId="7" borderId="9" xfId="0" applyFont="1" applyFill="1" applyBorder="1" applyAlignment="1" applyProtection="1">
      <alignment horizontal="center" wrapText="1"/>
      <protection hidden="1"/>
    </xf>
    <xf numFmtId="0" fontId="28" fillId="16" borderId="27" xfId="0" applyFont="1" applyFill="1" applyBorder="1" applyAlignment="1" applyProtection="1">
      <alignment horizontal="center" vertical="center"/>
      <protection hidden="1"/>
    </xf>
    <xf numFmtId="9" fontId="28" fillId="16" borderId="27" xfId="7" applyFont="1" applyFill="1" applyBorder="1" applyAlignment="1" applyProtection="1">
      <alignment horizontal="center" vertical="center"/>
      <protection locked="0" hidden="1"/>
    </xf>
    <xf numFmtId="10" fontId="28" fillId="16" borderId="27" xfId="7" applyNumberFormat="1" applyFont="1" applyFill="1" applyBorder="1" applyAlignment="1" applyProtection="1">
      <alignment horizontal="center" vertical="center"/>
      <protection hidden="1"/>
    </xf>
    <xf numFmtId="174" fontId="26" fillId="15" borderId="23" xfId="2" applyNumberFormat="1" applyFont="1" applyFill="1" applyBorder="1" applyAlignment="1" applyProtection="1">
      <alignment horizontal="left" vertical="center" wrapText="1"/>
      <protection hidden="1"/>
    </xf>
    <xf numFmtId="174" fontId="24" fillId="15" borderId="23" xfId="2" applyNumberFormat="1" applyFont="1" applyFill="1" applyBorder="1" applyAlignment="1" applyProtection="1">
      <alignment horizontal="left" vertical="center" wrapText="1"/>
      <protection hidden="1"/>
    </xf>
    <xf numFmtId="173" fontId="26" fillId="15" borderId="23" xfId="7" applyNumberFormat="1" applyFont="1" applyFill="1" applyBorder="1" applyAlignment="1" applyProtection="1">
      <alignment horizontal="center" vertical="center"/>
      <protection hidden="1"/>
    </xf>
    <xf numFmtId="173" fontId="24" fillId="15" borderId="23" xfId="7" applyNumberFormat="1" applyFont="1" applyFill="1" applyBorder="1" applyAlignment="1" applyProtection="1">
      <alignment horizontal="center" vertical="center"/>
      <protection hidden="1"/>
    </xf>
    <xf numFmtId="49" fontId="33" fillId="0" borderId="0" xfId="0" applyNumberFormat="1" applyFont="1" applyProtection="1">
      <protection hidden="1"/>
    </xf>
    <xf numFmtId="49" fontId="33" fillId="0" borderId="0" xfId="0" applyNumberFormat="1" applyFont="1" applyAlignment="1" applyProtection="1">
      <alignment horizontal="left"/>
      <protection hidden="1"/>
    </xf>
    <xf numFmtId="0" fontId="40" fillId="0" borderId="0" xfId="0" applyFont="1" applyAlignment="1" applyProtection="1">
      <alignment vertical="center" wrapText="1"/>
      <protection hidden="1"/>
    </xf>
    <xf numFmtId="49" fontId="33" fillId="0" borderId="0" xfId="0" applyNumberFormat="1" applyFont="1" applyAlignment="1" applyProtection="1">
      <alignment vertical="center"/>
      <protection hidden="1"/>
    </xf>
    <xf numFmtId="49" fontId="33" fillId="0" borderId="0" xfId="0" applyNumberFormat="1" applyFont="1" applyAlignment="1" applyProtection="1">
      <alignment horizontal="left" vertical="center"/>
      <protection hidden="1"/>
    </xf>
    <xf numFmtId="49" fontId="44" fillId="0" borderId="0" xfId="1" applyNumberFormat="1" applyFont="1" applyAlignment="1" applyProtection="1">
      <alignment horizontal="left" vertical="center"/>
      <protection hidden="1"/>
    </xf>
    <xf numFmtId="0" fontId="33" fillId="0" borderId="0" xfId="0" applyFont="1" applyAlignment="1" applyProtection="1">
      <alignment vertical="center"/>
      <protection hidden="1"/>
    </xf>
    <xf numFmtId="49" fontId="44" fillId="0" borderId="0" xfId="1" applyNumberFormat="1" applyFont="1" applyFill="1" applyAlignment="1" applyProtection="1">
      <alignment vertical="center"/>
      <protection hidden="1"/>
    </xf>
    <xf numFmtId="49" fontId="40" fillId="0" borderId="0" xfId="0" applyNumberFormat="1" applyFont="1" applyAlignment="1" applyProtection="1">
      <alignment vertical="top" wrapText="1"/>
      <protection hidden="1"/>
    </xf>
    <xf numFmtId="0" fontId="29" fillId="11" borderId="26" xfId="3" applyFont="1" applyFill="1" applyBorder="1" applyAlignment="1" applyProtection="1">
      <alignment horizontal="center" vertical="center" wrapText="1"/>
      <protection locked="0"/>
    </xf>
    <xf numFmtId="170" fontId="23" fillId="0" borderId="0" xfId="3" applyNumberFormat="1" applyFont="1" applyProtection="1">
      <protection hidden="1"/>
    </xf>
    <xf numFmtId="0" fontId="45" fillId="0" borderId="0" xfId="5" applyFont="1" applyAlignment="1" applyProtection="1">
      <alignment horizontal="center" vertical="center" wrapText="1"/>
      <protection hidden="1"/>
    </xf>
    <xf numFmtId="0" fontId="45" fillId="0" borderId="27" xfId="5" applyFont="1" applyBorder="1" applyAlignment="1" applyProtection="1">
      <alignment horizontal="center" vertical="center" wrapText="1"/>
      <protection hidden="1"/>
    </xf>
    <xf numFmtId="0" fontId="31" fillId="2" borderId="19" xfId="3" applyFont="1" applyFill="1" applyBorder="1" applyAlignment="1" applyProtection="1">
      <alignment horizontal="center" vertical="center" wrapText="1"/>
      <protection hidden="1"/>
    </xf>
    <xf numFmtId="0" fontId="42" fillId="0" borderId="6" xfId="5" applyFont="1" applyBorder="1" applyAlignment="1" applyProtection="1">
      <alignment horizontal="center" vertical="center" wrapText="1"/>
      <protection hidden="1"/>
    </xf>
    <xf numFmtId="0" fontId="27" fillId="0" borderId="0" xfId="3" applyFont="1" applyAlignment="1" applyProtection="1">
      <alignment horizontal="left"/>
      <protection hidden="1"/>
    </xf>
    <xf numFmtId="0" fontId="1" fillId="0" borderId="0" xfId="12" applyFont="1" applyAlignment="1">
      <alignment vertical="top" wrapText="1"/>
    </xf>
    <xf numFmtId="0" fontId="46" fillId="0" borderId="0" xfId="12" applyAlignment="1">
      <alignment vertical="top" wrapText="1"/>
    </xf>
    <xf numFmtId="0" fontId="22" fillId="0" borderId="0" xfId="0" applyFont="1" applyAlignment="1" applyProtection="1">
      <alignment vertical="center" wrapText="1"/>
      <protection hidden="1"/>
    </xf>
    <xf numFmtId="0" fontId="54" fillId="0" borderId="0" xfId="0" applyFont="1" applyAlignment="1">
      <alignment horizontal="center"/>
    </xf>
    <xf numFmtId="0" fontId="54" fillId="0" borderId="0" xfId="0" applyFont="1"/>
    <xf numFmtId="0" fontId="55" fillId="0" borderId="0" xfId="0" applyFont="1" applyAlignment="1">
      <alignment horizontal="center" vertical="center" wrapText="1"/>
    </xf>
    <xf numFmtId="0" fontId="56" fillId="0" borderId="0" xfId="0" applyFont="1" applyAlignment="1">
      <alignment horizontal="center"/>
    </xf>
    <xf numFmtId="0" fontId="54" fillId="0" borderId="2" xfId="0" applyFont="1" applyBorder="1" applyAlignment="1">
      <alignment horizontal="center"/>
    </xf>
    <xf numFmtId="0" fontId="54" fillId="0" borderId="2" xfId="0" applyFont="1" applyBorder="1"/>
    <xf numFmtId="0" fontId="45" fillId="0" borderId="2" xfId="4" applyFont="1" applyBorder="1" applyAlignment="1" applyProtection="1">
      <alignment horizontal="center" vertical="center" wrapText="1"/>
      <protection hidden="1"/>
    </xf>
    <xf numFmtId="9" fontId="54" fillId="0" borderId="2" xfId="0" applyNumberFormat="1" applyFont="1" applyBorder="1"/>
    <xf numFmtId="0" fontId="54" fillId="0" borderId="0" xfId="0" applyFont="1" applyAlignment="1">
      <alignment horizontal="left"/>
    </xf>
    <xf numFmtId="0" fontId="54" fillId="0" borderId="0" xfId="0" applyFont="1" applyAlignment="1">
      <alignment horizontal="center" wrapText="1"/>
    </xf>
    <xf numFmtId="0" fontId="54" fillId="0" borderId="2" xfId="0" applyFont="1" applyBorder="1" applyAlignment="1">
      <alignment wrapText="1"/>
    </xf>
    <xf numFmtId="0" fontId="54" fillId="0" borderId="0" xfId="0" applyFont="1" applyAlignment="1">
      <alignment wrapText="1"/>
    </xf>
    <xf numFmtId="9" fontId="54" fillId="0" borderId="2" xfId="7" applyFont="1" applyBorder="1"/>
    <xf numFmtId="9" fontId="54" fillId="0" borderId="0" xfId="7" applyFont="1"/>
    <xf numFmtId="0" fontId="31" fillId="0" borderId="6" xfId="0" applyFont="1" applyBorder="1" applyAlignment="1" applyProtection="1">
      <alignment horizontal="center" vertical="center"/>
      <protection hidden="1"/>
    </xf>
    <xf numFmtId="2" fontId="31" fillId="0" borderId="6" xfId="6" applyNumberFormat="1" applyFont="1" applyBorder="1" applyAlignment="1" applyProtection="1">
      <alignment horizontal="center" vertical="center" wrapText="1"/>
      <protection hidden="1"/>
    </xf>
    <xf numFmtId="0" fontId="58" fillId="0" borderId="0" xfId="0" applyFont="1" applyAlignment="1" applyProtection="1">
      <alignment horizontal="right" vertical="center"/>
      <protection hidden="1"/>
    </xf>
    <xf numFmtId="0" fontId="59" fillId="0" borderId="0" xfId="0" applyFont="1" applyAlignment="1">
      <alignment horizontal="left" vertical="center" readingOrder="1"/>
    </xf>
    <xf numFmtId="0" fontId="28" fillId="0" borderId="0" xfId="5" applyFont="1" applyAlignment="1" applyProtection="1">
      <alignment horizontal="center" vertical="center" wrapText="1"/>
      <protection locked="0"/>
    </xf>
    <xf numFmtId="0" fontId="28" fillId="0" borderId="27" xfId="5" applyFont="1" applyBorder="1" applyAlignment="1" applyProtection="1">
      <alignment horizontal="center" vertical="center" wrapText="1"/>
      <protection hidden="1"/>
    </xf>
    <xf numFmtId="0" fontId="24" fillId="0" borderId="29" xfId="4" applyFont="1" applyBorder="1" applyAlignment="1" applyProtection="1">
      <alignment horizontal="center" vertical="center" wrapText="1"/>
      <protection locked="0" hidden="1"/>
    </xf>
    <xf numFmtId="0" fontId="24" fillId="15" borderId="23" xfId="4" applyFont="1" applyFill="1" applyBorder="1" applyAlignment="1" applyProtection="1">
      <alignment horizontal="center" vertical="center" wrapText="1"/>
      <protection locked="0" hidden="1"/>
    </xf>
    <xf numFmtId="0" fontId="26" fillId="15" borderId="23" xfId="4" applyFont="1" applyFill="1" applyBorder="1" applyAlignment="1" applyProtection="1">
      <alignment horizontal="center" vertical="center" wrapText="1"/>
      <protection locked="0" hidden="1"/>
    </xf>
    <xf numFmtId="0" fontId="28" fillId="0" borderId="23" xfId="4" applyFont="1" applyBorder="1" applyAlignment="1" applyProtection="1">
      <alignment horizontal="center" vertical="center" wrapText="1"/>
      <protection hidden="1"/>
    </xf>
    <xf numFmtId="49" fontId="35" fillId="0" borderId="0" xfId="0" applyNumberFormat="1" applyFont="1" applyAlignment="1" applyProtection="1">
      <alignment horizontal="left" wrapText="1" readingOrder="1"/>
      <protection hidden="1"/>
    </xf>
    <xf numFmtId="0" fontId="30" fillId="9" borderId="19" xfId="3" applyFont="1" applyFill="1" applyBorder="1" applyAlignment="1" applyProtection="1">
      <alignment horizontal="center" vertical="center" wrapText="1"/>
      <protection hidden="1"/>
    </xf>
    <xf numFmtId="49" fontId="28" fillId="0" borderId="0" xfId="0" applyNumberFormat="1" applyFont="1" applyAlignment="1" applyProtection="1">
      <alignment horizontal="left" vertical="center" wrapText="1"/>
      <protection hidden="1"/>
    </xf>
    <xf numFmtId="49" fontId="35" fillId="0" borderId="0" xfId="0" applyNumberFormat="1" applyFont="1" applyAlignment="1" applyProtection="1">
      <alignment horizontal="left" vertical="top" wrapText="1" readingOrder="1"/>
      <protection hidden="1"/>
    </xf>
    <xf numFmtId="0" fontId="47" fillId="9" borderId="8" xfId="12" applyFont="1" applyFill="1" applyBorder="1" applyAlignment="1">
      <alignment horizontal="center" vertical="center" wrapText="1"/>
    </xf>
    <xf numFmtId="0" fontId="1" fillId="0" borderId="0" xfId="12" applyFont="1" applyAlignment="1">
      <alignment vertical="center" wrapText="1"/>
    </xf>
    <xf numFmtId="0" fontId="50" fillId="0" borderId="0" xfId="12" applyFont="1" applyAlignment="1">
      <alignment vertical="center" wrapText="1"/>
    </xf>
    <xf numFmtId="0" fontId="48" fillId="0" borderId="0" xfId="12" applyFont="1" applyAlignment="1">
      <alignment vertical="top" wrapText="1"/>
    </xf>
    <xf numFmtId="0" fontId="53" fillId="0" borderId="0" xfId="12" applyFont="1" applyAlignment="1">
      <alignment vertical="center" wrapText="1"/>
    </xf>
    <xf numFmtId="0" fontId="49" fillId="0" borderId="0" xfId="12" applyFont="1" applyAlignment="1">
      <alignment vertical="center" wrapText="1"/>
    </xf>
    <xf numFmtId="0" fontId="51" fillId="0" borderId="0" xfId="12" applyFont="1" applyAlignment="1">
      <alignment vertical="center" wrapText="1"/>
    </xf>
    <xf numFmtId="0" fontId="52" fillId="0" borderId="0" xfId="12" applyFont="1" applyAlignment="1">
      <alignment vertical="center" wrapText="1"/>
    </xf>
    <xf numFmtId="0" fontId="46" fillId="0" borderId="0" xfId="12" applyAlignment="1">
      <alignment vertical="center" wrapText="1"/>
    </xf>
    <xf numFmtId="0" fontId="48" fillId="0" borderId="36" xfId="12" applyFont="1" applyBorder="1" applyAlignment="1">
      <alignment vertical="top" wrapText="1"/>
    </xf>
    <xf numFmtId="0" fontId="50" fillId="0" borderId="32" xfId="12" applyFont="1" applyBorder="1" applyAlignment="1">
      <alignment vertical="center" wrapText="1"/>
    </xf>
    <xf numFmtId="0" fontId="48" fillId="0" borderId="24" xfId="12" applyFont="1" applyBorder="1" applyAlignment="1">
      <alignment vertical="top" wrapText="1"/>
    </xf>
    <xf numFmtId="0" fontId="50" fillId="0" borderId="38" xfId="12" applyFont="1" applyBorder="1" applyAlignment="1">
      <alignment vertical="center" wrapText="1"/>
    </xf>
    <xf numFmtId="0" fontId="50" fillId="0" borderId="24" xfId="12" applyFont="1" applyBorder="1" applyAlignment="1">
      <alignment vertical="center" wrapText="1"/>
    </xf>
    <xf numFmtId="0" fontId="51" fillId="0" borderId="38" xfId="12" applyFont="1" applyBorder="1" applyAlignment="1">
      <alignment vertical="center" wrapText="1"/>
    </xf>
    <xf numFmtId="0" fontId="52" fillId="0" borderId="38" xfId="12" applyFont="1" applyBorder="1" applyAlignment="1">
      <alignment vertical="center" wrapText="1"/>
    </xf>
    <xf numFmtId="0" fontId="53" fillId="0" borderId="24" xfId="12" applyFont="1" applyBorder="1" applyAlignment="1">
      <alignment vertical="center" wrapText="1"/>
    </xf>
    <xf numFmtId="0" fontId="60" fillId="0" borderId="37" xfId="12" applyFont="1" applyBorder="1" applyAlignment="1">
      <alignment vertical="center" wrapText="1"/>
    </xf>
    <xf numFmtId="0" fontId="49" fillId="0" borderId="38" xfId="12" applyFont="1" applyBorder="1" applyAlignment="1">
      <alignment vertical="center" wrapText="1"/>
    </xf>
    <xf numFmtId="0" fontId="51" fillId="0" borderId="24" xfId="12" applyFont="1" applyBorder="1" applyAlignment="1">
      <alignment vertical="center" wrapText="1"/>
    </xf>
    <xf numFmtId="0" fontId="46" fillId="0" borderId="38" xfId="12" applyBorder="1" applyAlignment="1">
      <alignment vertical="center" wrapText="1"/>
    </xf>
    <xf numFmtId="0" fontId="46" fillId="0" borderId="24" xfId="12" applyBorder="1" applyAlignment="1">
      <alignment vertical="center" wrapText="1"/>
    </xf>
    <xf numFmtId="0" fontId="52" fillId="0" borderId="24" xfId="12" applyFont="1" applyBorder="1" applyAlignment="1">
      <alignment vertical="center" wrapText="1"/>
    </xf>
    <xf numFmtId="0" fontId="46" fillId="0" borderId="24" xfId="12" applyBorder="1" applyAlignment="1">
      <alignment vertical="top" wrapText="1"/>
    </xf>
    <xf numFmtId="0" fontId="49" fillId="0" borderId="24" xfId="12" applyFont="1" applyBorder="1" applyAlignment="1">
      <alignment vertical="center" wrapText="1"/>
    </xf>
    <xf numFmtId="0" fontId="31" fillId="19" borderId="8" xfId="3" applyFont="1" applyFill="1" applyBorder="1" applyAlignment="1" applyProtection="1">
      <alignment horizontal="center" vertical="center" wrapText="1"/>
      <protection hidden="1"/>
    </xf>
    <xf numFmtId="0" fontId="31" fillId="19" borderId="7" xfId="3" applyFont="1" applyFill="1" applyBorder="1" applyAlignment="1" applyProtection="1">
      <alignment horizontal="center" vertical="center" wrapText="1"/>
      <protection hidden="1"/>
    </xf>
    <xf numFmtId="0" fontId="62" fillId="0" borderId="0" xfId="0" applyFont="1"/>
    <xf numFmtId="0" fontId="63" fillId="0" borderId="0" xfId="0" applyFont="1"/>
    <xf numFmtId="0" fontId="22" fillId="0" borderId="0" xfId="0" applyFont="1" applyAlignment="1" applyProtection="1">
      <alignment horizontal="left" vertical="center" wrapText="1"/>
      <protection hidden="1"/>
    </xf>
    <xf numFmtId="174" fontId="24" fillId="15" borderId="29" xfId="2" applyNumberFormat="1" applyFont="1" applyFill="1" applyBorder="1" applyAlignment="1" applyProtection="1">
      <alignment horizontal="left" vertical="center" wrapText="1"/>
      <protection hidden="1"/>
    </xf>
    <xf numFmtId="174" fontId="24" fillId="15" borderId="29" xfId="2" applyNumberFormat="1" applyFont="1" applyFill="1" applyBorder="1" applyAlignment="1" applyProtection="1">
      <alignment horizontal="center" vertical="center" wrapText="1"/>
      <protection hidden="1"/>
    </xf>
    <xf numFmtId="174" fontId="24" fillId="15" borderId="26" xfId="2" applyNumberFormat="1" applyFont="1" applyFill="1" applyBorder="1" applyAlignment="1" applyProtection="1">
      <alignment horizontal="left" vertical="center" wrapText="1"/>
      <protection hidden="1"/>
    </xf>
    <xf numFmtId="174" fontId="24" fillId="15" borderId="26" xfId="2" applyNumberFormat="1" applyFont="1" applyFill="1" applyBorder="1" applyAlignment="1" applyProtection="1">
      <alignment horizontal="center" vertical="center" wrapText="1"/>
      <protection hidden="1"/>
    </xf>
    <xf numFmtId="9" fontId="32" fillId="0" borderId="0" xfId="7" applyFont="1" applyAlignment="1" applyProtection="1">
      <alignment horizontal="center"/>
      <protection hidden="1"/>
    </xf>
    <xf numFmtId="9" fontId="32" fillId="0" borderId="0" xfId="7" applyFont="1" applyAlignment="1" applyProtection="1">
      <alignment vertical="center"/>
      <protection hidden="1"/>
    </xf>
    <xf numFmtId="9" fontId="28" fillId="0" borderId="0" xfId="7" applyFont="1" applyAlignment="1" applyProtection="1">
      <alignment vertical="center" wrapText="1"/>
      <protection hidden="1"/>
    </xf>
    <xf numFmtId="9" fontId="30" fillId="0" borderId="0" xfId="7" applyFont="1" applyAlignment="1" applyProtection="1">
      <alignment horizontal="center" vertical="center" wrapText="1"/>
      <protection hidden="1"/>
    </xf>
    <xf numFmtId="9" fontId="31" fillId="0" borderId="0" xfId="7" applyFont="1" applyAlignment="1" applyProtection="1">
      <alignment vertical="center" wrapText="1"/>
      <protection hidden="1"/>
    </xf>
    <xf numFmtId="9" fontId="31" fillId="0" borderId="0" xfId="7" applyFont="1" applyAlignment="1" applyProtection="1">
      <alignment vertical="center"/>
      <protection hidden="1"/>
    </xf>
    <xf numFmtId="9" fontId="32" fillId="0" borderId="0" xfId="7" applyFont="1" applyProtection="1">
      <protection hidden="1"/>
    </xf>
    <xf numFmtId="9" fontId="32" fillId="0" borderId="0" xfId="7" applyFont="1" applyAlignment="1" applyProtection="1">
      <alignment vertical="top"/>
      <protection hidden="1"/>
    </xf>
    <xf numFmtId="0" fontId="64" fillId="0" borderId="39" xfId="0" applyFont="1" applyBorder="1" applyAlignment="1">
      <alignment horizontal="right"/>
    </xf>
    <xf numFmtId="0" fontId="32" fillId="0" borderId="39" xfId="0" applyFont="1" applyBorder="1" applyAlignment="1" applyProtection="1">
      <alignment horizontal="center" vertical="center"/>
      <protection hidden="1"/>
    </xf>
    <xf numFmtId="0" fontId="64" fillId="0" borderId="39" xfId="0" applyFont="1" applyBorder="1" applyAlignment="1">
      <alignment horizontal="left"/>
    </xf>
    <xf numFmtId="9" fontId="32" fillId="0" borderId="0" xfId="7" applyFont="1" applyBorder="1" applyAlignment="1" applyProtection="1">
      <alignment vertical="top"/>
      <protection hidden="1"/>
    </xf>
    <xf numFmtId="0" fontId="24" fillId="0" borderId="40" xfId="4" applyFont="1" applyBorder="1" applyAlignment="1" applyProtection="1">
      <alignment horizontal="center" vertical="center" wrapText="1"/>
      <protection hidden="1"/>
    </xf>
    <xf numFmtId="0" fontId="61" fillId="0" borderId="0" xfId="0" applyFont="1" applyProtection="1">
      <protection hidden="1"/>
    </xf>
    <xf numFmtId="174" fontId="24" fillId="0" borderId="2" xfId="2" applyNumberFormat="1" applyFont="1" applyFill="1" applyBorder="1" applyAlignment="1" applyProtection="1">
      <alignment horizontal="left" vertical="center" wrapText="1"/>
      <protection hidden="1"/>
    </xf>
    <xf numFmtId="174" fontId="24" fillId="0" borderId="41" xfId="2" applyNumberFormat="1" applyFont="1" applyFill="1" applyBorder="1" applyAlignment="1" applyProtection="1">
      <alignment horizontal="left" vertical="center" wrapText="1"/>
      <protection hidden="1"/>
    </xf>
    <xf numFmtId="165" fontId="31" fillId="16" borderId="9" xfId="6" applyNumberFormat="1" applyFont="1" applyFill="1" applyBorder="1" applyAlignment="1" applyProtection="1">
      <alignment horizontal="center" vertical="center" wrapText="1"/>
      <protection hidden="1"/>
    </xf>
    <xf numFmtId="9" fontId="24" fillId="0" borderId="0" xfId="7" applyFont="1" applyFill="1" applyBorder="1" applyAlignment="1" applyProtection="1">
      <alignment horizontal="center" vertical="center" wrapText="1"/>
      <protection hidden="1"/>
    </xf>
    <xf numFmtId="49" fontId="44" fillId="0" borderId="0" xfId="1" applyNumberFormat="1" applyFont="1" applyAlignment="1" applyProtection="1">
      <alignment horizontal="left" vertical="center"/>
      <protection hidden="1"/>
    </xf>
    <xf numFmtId="49" fontId="44" fillId="0" borderId="0" xfId="1" applyNumberFormat="1" applyFont="1" applyFill="1" applyAlignment="1" applyProtection="1">
      <alignment horizontal="left" vertical="center"/>
      <protection hidden="1"/>
    </xf>
    <xf numFmtId="0" fontId="33" fillId="0" borderId="0" xfId="0" applyFont="1" applyAlignment="1">
      <alignment vertical="center"/>
    </xf>
    <xf numFmtId="49" fontId="33" fillId="0" borderId="0" xfId="0" applyNumberFormat="1" applyFont="1" applyAlignment="1" applyProtection="1">
      <alignment horizontal="left" vertical="center"/>
      <protection hidden="1"/>
    </xf>
    <xf numFmtId="49" fontId="44" fillId="0" borderId="0" xfId="1" applyNumberFormat="1" applyFont="1" applyFill="1" applyAlignment="1" applyProtection="1">
      <alignment horizontal="left" vertical="center" wrapText="1"/>
      <protection hidden="1"/>
    </xf>
    <xf numFmtId="49" fontId="40" fillId="0" borderId="0" xfId="0" applyNumberFormat="1" applyFont="1" applyAlignment="1" applyProtection="1">
      <alignment horizontal="left" vertical="center" wrapText="1"/>
      <protection hidden="1"/>
    </xf>
    <xf numFmtId="49" fontId="40" fillId="0" borderId="0" xfId="0" applyNumberFormat="1" applyFont="1" applyAlignment="1" applyProtection="1">
      <alignment horizontal="center" vertical="center"/>
      <protection hidden="1"/>
    </xf>
    <xf numFmtId="49" fontId="24" fillId="0" borderId="0" xfId="0" applyNumberFormat="1" applyFont="1" applyAlignment="1" applyProtection="1">
      <alignment horizontal="left" vertical="center" wrapText="1"/>
      <protection hidden="1"/>
    </xf>
    <xf numFmtId="49" fontId="35" fillId="0" borderId="0" xfId="0" applyNumberFormat="1" applyFont="1" applyAlignment="1" applyProtection="1">
      <alignment horizontal="left" wrapText="1" readingOrder="1"/>
      <protection hidden="1"/>
    </xf>
    <xf numFmtId="49" fontId="24" fillId="0" borderId="0" xfId="0" applyNumberFormat="1" applyFont="1" applyAlignment="1" applyProtection="1">
      <alignment horizontal="left" vertical="top" wrapText="1" readingOrder="1"/>
      <protection hidden="1"/>
    </xf>
    <xf numFmtId="49" fontId="35" fillId="0" borderId="0" xfId="0" applyNumberFormat="1" applyFont="1" applyAlignment="1" applyProtection="1">
      <alignment horizontal="left" vertical="top" wrapText="1" readingOrder="1"/>
      <protection hidden="1"/>
    </xf>
    <xf numFmtId="0" fontId="24" fillId="0" borderId="0" xfId="0" applyFont="1" applyAlignment="1">
      <alignment horizontal="left" vertical="top" wrapText="1"/>
    </xf>
    <xf numFmtId="49" fontId="25" fillId="0" borderId="0" xfId="0" applyNumberFormat="1" applyFont="1" applyAlignment="1" applyProtection="1">
      <alignment horizontal="left" vertical="center" wrapText="1"/>
      <protection hidden="1"/>
    </xf>
    <xf numFmtId="0" fontId="25" fillId="0" borderId="0" xfId="0" applyFont="1" applyAlignment="1" applyProtection="1">
      <alignment horizontal="right"/>
      <protection hidden="1"/>
    </xf>
    <xf numFmtId="0" fontId="15" fillId="0" borderId="0" xfId="0" applyFont="1" applyAlignment="1" applyProtection="1">
      <alignment horizontal="center" vertical="center"/>
      <protection hidden="1"/>
    </xf>
    <xf numFmtId="0" fontId="0" fillId="0" borderId="0" xfId="0" applyAlignment="1" applyProtection="1">
      <alignment horizontal="center" vertical="center"/>
      <protection hidden="1"/>
    </xf>
    <xf numFmtId="0" fontId="50" fillId="0" borderId="37" xfId="12" applyFont="1" applyBorder="1" applyAlignment="1">
      <alignment vertical="center" wrapText="1"/>
    </xf>
    <xf numFmtId="0" fontId="50" fillId="0" borderId="38" xfId="12" applyFont="1" applyBorder="1" applyAlignment="1">
      <alignment vertical="center" wrapText="1"/>
    </xf>
    <xf numFmtId="0" fontId="48" fillId="0" borderId="37" xfId="12" applyFont="1" applyBorder="1" applyAlignment="1">
      <alignment vertical="top" wrapText="1"/>
    </xf>
    <xf numFmtId="0" fontId="48" fillId="0" borderId="38" xfId="12" applyFont="1" applyBorder="1" applyAlignment="1">
      <alignment vertical="top" wrapText="1"/>
    </xf>
    <xf numFmtId="0" fontId="50" fillId="0" borderId="34" xfId="12" applyFont="1" applyBorder="1" applyAlignment="1">
      <alignment vertical="center" wrapText="1"/>
    </xf>
    <xf numFmtId="0" fontId="50" fillId="0" borderId="35" xfId="12" applyFont="1" applyBorder="1" applyAlignment="1">
      <alignment vertical="center" wrapText="1"/>
    </xf>
    <xf numFmtId="0" fontId="48" fillId="0" borderId="33" xfId="12" applyFont="1" applyBorder="1" applyAlignment="1">
      <alignment vertical="top" wrapText="1"/>
    </xf>
    <xf numFmtId="0" fontId="48" fillId="0" borderId="16" xfId="12" applyFont="1" applyBorder="1" applyAlignment="1">
      <alignment vertical="top" wrapText="1"/>
    </xf>
    <xf numFmtId="0" fontId="49" fillId="0" borderId="37" xfId="12" applyFont="1" applyBorder="1" applyAlignment="1">
      <alignment vertical="center" wrapText="1"/>
    </xf>
    <xf numFmtId="0" fontId="51" fillId="0" borderId="38" xfId="12" applyFont="1" applyBorder="1" applyAlignment="1">
      <alignment vertical="center" wrapText="1"/>
    </xf>
    <xf numFmtId="0" fontId="52" fillId="0" borderId="38" xfId="12" applyFont="1" applyBorder="1" applyAlignment="1">
      <alignment vertical="center" wrapText="1"/>
    </xf>
    <xf numFmtId="0" fontId="53" fillId="0" borderId="38" xfId="12" applyFont="1" applyBorder="1" applyAlignment="1">
      <alignment vertical="center" wrapText="1"/>
    </xf>
    <xf numFmtId="0" fontId="31" fillId="10" borderId="17" xfId="3" applyFont="1" applyFill="1" applyBorder="1" applyAlignment="1" applyProtection="1">
      <alignment horizontal="center" vertical="center" wrapText="1"/>
      <protection hidden="1"/>
    </xf>
    <xf numFmtId="0" fontId="31" fillId="10" borderId="18" xfId="3" applyFont="1" applyFill="1" applyBorder="1" applyAlignment="1" applyProtection="1">
      <alignment horizontal="center" vertical="center" wrapText="1"/>
      <protection hidden="1"/>
    </xf>
    <xf numFmtId="0" fontId="31" fillId="10" borderId="19" xfId="3" applyFont="1" applyFill="1" applyBorder="1" applyAlignment="1" applyProtection="1">
      <alignment horizontal="center" vertical="center" wrapText="1"/>
      <protection hidden="1"/>
    </xf>
    <xf numFmtId="0" fontId="30" fillId="8" borderId="5" xfId="3" applyFont="1" applyFill="1" applyBorder="1" applyAlignment="1" applyProtection="1">
      <alignment horizontal="center" wrapText="1"/>
      <protection hidden="1"/>
    </xf>
    <xf numFmtId="0" fontId="30" fillId="8" borderId="3" xfId="3" applyFont="1" applyFill="1" applyBorder="1" applyAlignment="1" applyProtection="1">
      <alignment horizontal="center" wrapText="1"/>
      <protection hidden="1"/>
    </xf>
    <xf numFmtId="0" fontId="30" fillId="9" borderId="17" xfId="3" applyFont="1" applyFill="1" applyBorder="1" applyAlignment="1" applyProtection="1">
      <alignment horizontal="center" vertical="center"/>
      <protection hidden="1"/>
    </xf>
    <xf numFmtId="0" fontId="30" fillId="9" borderId="18" xfId="3" applyFont="1" applyFill="1" applyBorder="1" applyAlignment="1" applyProtection="1">
      <alignment horizontal="center" vertical="center"/>
      <protection hidden="1"/>
    </xf>
    <xf numFmtId="0" fontId="30" fillId="9" borderId="8" xfId="3" applyFont="1" applyFill="1" applyBorder="1" applyAlignment="1" applyProtection="1">
      <alignment horizontal="center" vertical="center" wrapText="1"/>
      <protection hidden="1"/>
    </xf>
    <xf numFmtId="0" fontId="30" fillId="9" borderId="31" xfId="3" applyFont="1" applyFill="1" applyBorder="1" applyAlignment="1" applyProtection="1">
      <alignment horizontal="center" vertical="center" wrapText="1"/>
      <protection hidden="1"/>
    </xf>
    <xf numFmtId="0" fontId="30" fillId="9" borderId="9" xfId="3" applyFont="1" applyFill="1" applyBorder="1" applyAlignment="1" applyProtection="1">
      <alignment horizontal="center" vertical="center" wrapText="1"/>
      <protection hidden="1"/>
    </xf>
    <xf numFmtId="0" fontId="30" fillId="17" borderId="6" xfId="5" applyFont="1" applyFill="1" applyBorder="1" applyAlignment="1" applyProtection="1">
      <alignment horizontal="center" vertical="center" wrapText="1"/>
      <protection hidden="1"/>
    </xf>
    <xf numFmtId="0" fontId="30" fillId="8" borderId="8" xfId="3" applyFont="1" applyFill="1" applyBorder="1" applyAlignment="1" applyProtection="1">
      <alignment horizontal="center" wrapText="1"/>
      <protection hidden="1"/>
    </xf>
    <xf numFmtId="0" fontId="30" fillId="8" borderId="9" xfId="3" applyFont="1" applyFill="1" applyBorder="1" applyAlignment="1" applyProtection="1">
      <alignment horizontal="center" wrapText="1"/>
      <protection hidden="1"/>
    </xf>
    <xf numFmtId="0" fontId="30" fillId="8" borderId="31" xfId="3" applyFont="1" applyFill="1" applyBorder="1" applyAlignment="1" applyProtection="1">
      <alignment horizontal="center" wrapText="1"/>
      <protection hidden="1"/>
    </xf>
    <xf numFmtId="0" fontId="31" fillId="2" borderId="6" xfId="3" applyFont="1" applyFill="1" applyBorder="1" applyAlignment="1" applyProtection="1">
      <alignment horizontal="center" vertical="center" wrapText="1"/>
      <protection hidden="1"/>
    </xf>
    <xf numFmtId="0" fontId="31" fillId="2" borderId="22" xfId="3" applyFont="1" applyFill="1" applyBorder="1" applyAlignment="1" applyProtection="1">
      <alignment horizontal="center" vertical="center" wrapText="1"/>
      <protection hidden="1"/>
    </xf>
    <xf numFmtId="0" fontId="31" fillId="2" borderId="21" xfId="3" applyFont="1" applyFill="1" applyBorder="1" applyAlignment="1" applyProtection="1">
      <alignment horizontal="center" vertical="center" wrapText="1"/>
      <protection hidden="1"/>
    </xf>
    <xf numFmtId="0" fontId="31" fillId="2" borderId="17" xfId="3" applyFont="1" applyFill="1" applyBorder="1" applyAlignment="1" applyProtection="1">
      <alignment horizontal="center" vertical="center" wrapText="1"/>
      <protection hidden="1"/>
    </xf>
    <xf numFmtId="0" fontId="31" fillId="2" borderId="18" xfId="3" applyFont="1" applyFill="1" applyBorder="1" applyAlignment="1" applyProtection="1">
      <alignment horizontal="center" vertical="center" wrapText="1"/>
      <protection hidden="1"/>
    </xf>
    <xf numFmtId="0" fontId="31" fillId="2" borderId="19" xfId="3" applyFont="1" applyFill="1" applyBorder="1" applyAlignment="1" applyProtection="1">
      <alignment horizontal="center" vertical="center" wrapText="1"/>
      <protection hidden="1"/>
    </xf>
    <xf numFmtId="0" fontId="30" fillId="9" borderId="20" xfId="3" applyFont="1" applyFill="1" applyBorder="1" applyAlignment="1" applyProtection="1">
      <alignment horizontal="center" vertical="center" wrapText="1"/>
      <protection hidden="1"/>
    </xf>
    <xf numFmtId="0" fontId="31" fillId="19" borderId="17" xfId="3" applyFont="1" applyFill="1" applyBorder="1" applyAlignment="1" applyProtection="1">
      <alignment horizontal="center" vertical="center" wrapText="1"/>
      <protection hidden="1"/>
    </xf>
    <xf numFmtId="0" fontId="31" fillId="19" borderId="18" xfId="3" applyFont="1" applyFill="1" applyBorder="1" applyAlignment="1" applyProtection="1">
      <alignment horizontal="center" vertical="center" wrapText="1"/>
      <protection hidden="1"/>
    </xf>
    <xf numFmtId="0" fontId="31" fillId="19" borderId="19" xfId="3" applyFont="1" applyFill="1" applyBorder="1" applyAlignment="1" applyProtection="1">
      <alignment horizontal="center" vertical="center" wrapText="1"/>
      <protection hidden="1"/>
    </xf>
    <xf numFmtId="49" fontId="30" fillId="14" borderId="20" xfId="6" applyNumberFormat="1" applyFont="1" applyFill="1" applyBorder="1" applyAlignment="1" applyProtection="1">
      <alignment horizontal="center" wrapText="1"/>
      <protection hidden="1"/>
    </xf>
    <xf numFmtId="49" fontId="30" fillId="14" borderId="8" xfId="6" applyNumberFormat="1" applyFont="1" applyFill="1" applyBorder="1" applyAlignment="1" applyProtection="1">
      <alignment horizontal="center" wrapText="1"/>
      <protection hidden="1"/>
    </xf>
    <xf numFmtId="49" fontId="1" fillId="0" borderId="0" xfId="0" applyNumberFormat="1" applyFont="1" applyAlignment="1" applyProtection="1">
      <alignment horizontal="left" vertical="center" wrapText="1"/>
      <protection hidden="1"/>
    </xf>
    <xf numFmtId="0" fontId="41" fillId="17" borderId="0" xfId="0" applyFont="1" applyFill="1" applyAlignment="1" applyProtection="1">
      <alignment horizontal="center" vertical="center"/>
      <protection hidden="1"/>
    </xf>
    <xf numFmtId="0" fontId="27" fillId="18" borderId="0" xfId="0" applyFont="1" applyFill="1" applyAlignment="1" applyProtection="1">
      <alignment horizontal="center" vertical="center"/>
      <protection hidden="1"/>
    </xf>
    <xf numFmtId="49" fontId="30" fillId="14" borderId="5" xfId="6" applyNumberFormat="1" applyFont="1" applyFill="1" applyBorder="1" applyAlignment="1" applyProtection="1">
      <alignment horizontal="center" wrapText="1"/>
      <protection hidden="1"/>
    </xf>
    <xf numFmtId="49" fontId="30" fillId="14" borderId="10" xfId="6" applyNumberFormat="1" applyFont="1" applyFill="1" applyBorder="1" applyAlignment="1" applyProtection="1">
      <alignment horizontal="center" wrapText="1"/>
      <protection hidden="1"/>
    </xf>
    <xf numFmtId="49" fontId="30" fillId="14" borderId="7" xfId="6" applyNumberFormat="1" applyFont="1" applyFill="1" applyBorder="1" applyAlignment="1" applyProtection="1">
      <alignment horizontal="center" wrapText="1"/>
      <protection hidden="1"/>
    </xf>
    <xf numFmtId="49" fontId="30" fillId="14" borderId="21" xfId="6" applyNumberFormat="1" applyFont="1" applyFill="1" applyBorder="1" applyAlignment="1" applyProtection="1">
      <alignment horizontal="center" wrapText="1"/>
      <protection hidden="1"/>
    </xf>
    <xf numFmtId="49" fontId="30" fillId="14" borderId="6" xfId="6" applyNumberFormat="1" applyFont="1" applyFill="1" applyBorder="1" applyAlignment="1" applyProtection="1">
      <alignment horizontal="center" wrapText="1"/>
      <protection hidden="1"/>
    </xf>
    <xf numFmtId="49" fontId="30" fillId="14" borderId="22" xfId="6" applyNumberFormat="1" applyFont="1" applyFill="1" applyBorder="1" applyAlignment="1" applyProtection="1">
      <alignment horizontal="center" wrapText="1"/>
      <protection hidden="1"/>
    </xf>
    <xf numFmtId="49" fontId="30" fillId="14" borderId="13" xfId="6" applyNumberFormat="1" applyFont="1" applyFill="1" applyBorder="1" applyAlignment="1" applyProtection="1">
      <alignment horizontal="center" vertical="center" wrapText="1"/>
      <protection hidden="1"/>
    </xf>
    <xf numFmtId="49" fontId="30" fillId="14" borderId="12" xfId="6" applyNumberFormat="1" applyFont="1" applyFill="1" applyBorder="1" applyAlignment="1" applyProtection="1">
      <alignment horizontal="center" vertical="center" wrapText="1"/>
      <protection hidden="1"/>
    </xf>
    <xf numFmtId="49" fontId="30" fillId="14" borderId="25" xfId="6" applyNumberFormat="1" applyFont="1" applyFill="1" applyBorder="1" applyAlignment="1" applyProtection="1">
      <alignment horizontal="center" vertical="center" wrapText="1"/>
      <protection hidden="1"/>
    </xf>
    <xf numFmtId="2" fontId="43" fillId="14" borderId="9" xfId="6" applyNumberFormat="1" applyFont="1" applyFill="1" applyBorder="1" applyAlignment="1" applyProtection="1">
      <alignment horizontal="center" vertical="center" wrapText="1"/>
      <protection hidden="1"/>
    </xf>
    <xf numFmtId="0" fontId="43" fillId="14" borderId="28" xfId="6" applyNumberFormat="1" applyFont="1" applyFill="1" applyBorder="1" applyAlignment="1" applyProtection="1">
      <alignment horizontal="center" vertical="center" wrapText="1"/>
      <protection hidden="1"/>
    </xf>
    <xf numFmtId="49" fontId="30" fillId="14" borderId="9" xfId="6" applyNumberFormat="1" applyFont="1" applyFill="1" applyBorder="1" applyAlignment="1" applyProtection="1">
      <alignment horizontal="center" wrapText="1"/>
      <protection hidden="1"/>
    </xf>
    <xf numFmtId="49" fontId="30" fillId="14" borderId="28" xfId="6" applyNumberFormat="1" applyFont="1" applyFill="1" applyBorder="1" applyAlignment="1" applyProtection="1">
      <alignment horizontal="center" wrapText="1"/>
      <protection hidden="1"/>
    </xf>
    <xf numFmtId="49" fontId="28" fillId="0" borderId="0" xfId="0" applyNumberFormat="1" applyFont="1" applyAlignment="1" applyProtection="1">
      <alignment horizontal="left" vertical="center" wrapText="1"/>
      <protection hidden="1"/>
    </xf>
    <xf numFmtId="49" fontId="30" fillId="14" borderId="20" xfId="6" applyNumberFormat="1" applyFont="1" applyFill="1" applyBorder="1" applyAlignment="1" applyProtection="1">
      <alignment horizontal="center" vertical="center" wrapText="1"/>
      <protection hidden="1"/>
    </xf>
    <xf numFmtId="49" fontId="30" fillId="14" borderId="30" xfId="6" applyNumberFormat="1" applyFont="1" applyFill="1" applyBorder="1" applyAlignment="1" applyProtection="1">
      <alignment horizontal="center" wrapText="1"/>
      <protection hidden="1"/>
    </xf>
    <xf numFmtId="3" fontId="30" fillId="17" borderId="20" xfId="6" applyNumberFormat="1" applyFont="1" applyFill="1" applyBorder="1" applyAlignment="1" applyProtection="1">
      <alignment horizontal="center"/>
      <protection hidden="1"/>
    </xf>
    <xf numFmtId="169" fontId="31" fillId="16" borderId="31" xfId="2" applyNumberFormat="1" applyFont="1" applyFill="1" applyBorder="1" applyAlignment="1" applyProtection="1">
      <alignment horizontal="center" vertical="center" wrapText="1"/>
      <protection hidden="1"/>
    </xf>
    <xf numFmtId="169" fontId="31" fillId="16" borderId="8" xfId="2" applyNumberFormat="1" applyFont="1" applyFill="1" applyBorder="1" applyAlignment="1" applyProtection="1">
      <alignment horizontal="center" vertical="center" wrapText="1"/>
      <protection hidden="1"/>
    </xf>
    <xf numFmtId="0" fontId="30" fillId="8" borderId="28" xfId="3" applyFont="1" applyFill="1" applyBorder="1" applyAlignment="1" applyProtection="1">
      <alignment horizontal="center" wrapText="1"/>
      <protection hidden="1"/>
    </xf>
    <xf numFmtId="0" fontId="32" fillId="0" borderId="0" xfId="0" applyFont="1" applyAlignment="1" applyProtection="1">
      <alignment horizontal="center" vertical="center"/>
      <protection hidden="1"/>
    </xf>
    <xf numFmtId="49" fontId="30" fillId="14" borderId="31" xfId="6" applyNumberFormat="1" applyFont="1" applyFill="1" applyBorder="1" applyAlignment="1" applyProtection="1">
      <alignment horizontal="center" wrapText="1"/>
      <protection hidden="1"/>
    </xf>
    <xf numFmtId="3" fontId="30" fillId="17" borderId="17" xfId="6" applyNumberFormat="1" applyFont="1" applyFill="1" applyBorder="1" applyAlignment="1" applyProtection="1">
      <alignment horizontal="center" vertical="center"/>
      <protection hidden="1"/>
    </xf>
    <xf numFmtId="3" fontId="30" fillId="17" borderId="18" xfId="6" applyNumberFormat="1" applyFont="1" applyFill="1" applyBorder="1" applyAlignment="1" applyProtection="1">
      <alignment horizontal="center" vertical="center"/>
      <protection hidden="1"/>
    </xf>
    <xf numFmtId="3" fontId="30" fillId="17" borderId="19" xfId="6" applyNumberFormat="1" applyFont="1" applyFill="1" applyBorder="1" applyAlignment="1" applyProtection="1">
      <alignment horizontal="center" vertical="center"/>
      <protection hidden="1"/>
    </xf>
    <xf numFmtId="49" fontId="3" fillId="0" borderId="0" xfId="0" applyNumberFormat="1" applyFont="1" applyAlignment="1" applyProtection="1">
      <alignment horizontal="left" vertical="center" wrapText="1"/>
      <protection hidden="1"/>
    </xf>
    <xf numFmtId="0" fontId="33" fillId="0" borderId="26" xfId="0" applyFont="1" applyBorder="1" applyAlignment="1" applyProtection="1">
      <alignment horizontal="center" vertical="center"/>
      <protection hidden="1"/>
    </xf>
    <xf numFmtId="0" fontId="39" fillId="14" borderId="10" xfId="0" applyFont="1" applyFill="1" applyBorder="1" applyAlignment="1" applyProtection="1">
      <alignment horizontal="center" vertical="center"/>
      <protection hidden="1"/>
    </xf>
    <xf numFmtId="0" fontId="39" fillId="14" borderId="7" xfId="0" applyFont="1" applyFill="1" applyBorder="1" applyAlignment="1" applyProtection="1">
      <alignment horizontal="center" vertical="center"/>
      <protection hidden="1"/>
    </xf>
    <xf numFmtId="0" fontId="39" fillId="14" borderId="0" xfId="0" applyFont="1" applyFill="1" applyAlignment="1" applyProtection="1">
      <alignment horizontal="center" vertical="center"/>
      <protection hidden="1"/>
    </xf>
    <xf numFmtId="0" fontId="39" fillId="14" borderId="4" xfId="0" applyFont="1" applyFill="1" applyBorder="1" applyAlignment="1" applyProtection="1">
      <alignment horizontal="center" vertical="center"/>
      <protection hidden="1"/>
    </xf>
    <xf numFmtId="0" fontId="17" fillId="14" borderId="14" xfId="0" applyFont="1" applyFill="1" applyBorder="1" applyAlignment="1" applyProtection="1">
      <alignment horizontal="center"/>
      <protection hidden="1"/>
    </xf>
    <xf numFmtId="0" fontId="17" fillId="14" borderId="11" xfId="0" applyFont="1" applyFill="1" applyBorder="1" applyAlignment="1" applyProtection="1">
      <alignment horizontal="center"/>
      <protection hidden="1"/>
    </xf>
    <xf numFmtId="0" fontId="17" fillId="14" borderId="15" xfId="0" applyFont="1" applyFill="1" applyBorder="1" applyAlignment="1" applyProtection="1">
      <alignment horizontal="center"/>
      <protection hidden="1"/>
    </xf>
    <xf numFmtId="49" fontId="30" fillId="3" borderId="13" xfId="6" applyNumberFormat="1" applyFont="1" applyFill="1" applyBorder="1" applyAlignment="1" applyProtection="1">
      <alignment horizontal="center" wrapText="1"/>
      <protection hidden="1"/>
    </xf>
    <xf numFmtId="49" fontId="30" fillId="3" borderId="12" xfId="6" applyNumberFormat="1" applyFont="1" applyFill="1" applyBorder="1" applyAlignment="1" applyProtection="1">
      <alignment horizontal="center" wrapText="1"/>
      <protection hidden="1"/>
    </xf>
    <xf numFmtId="49" fontId="30" fillId="3" borderId="25" xfId="6" applyNumberFormat="1" applyFont="1" applyFill="1" applyBorder="1" applyAlignment="1" applyProtection="1">
      <alignment horizontal="center" wrapText="1"/>
      <protection hidden="1"/>
    </xf>
    <xf numFmtId="49" fontId="30" fillId="14" borderId="13" xfId="6" applyNumberFormat="1" applyFont="1" applyFill="1" applyBorder="1" applyAlignment="1" applyProtection="1">
      <alignment horizontal="center" wrapText="1"/>
      <protection hidden="1"/>
    </xf>
    <xf numFmtId="49" fontId="30" fillId="14" borderId="12" xfId="6" applyNumberFormat="1" applyFont="1" applyFill="1" applyBorder="1" applyAlignment="1" applyProtection="1">
      <alignment horizontal="center" wrapText="1"/>
      <protection hidden="1"/>
    </xf>
    <xf numFmtId="49" fontId="30" fillId="14" borderId="25" xfId="6" applyNumberFormat="1" applyFont="1" applyFill="1" applyBorder="1" applyAlignment="1" applyProtection="1">
      <alignment horizontal="center" wrapText="1"/>
      <protection hidden="1"/>
    </xf>
    <xf numFmtId="0" fontId="30" fillId="14" borderId="14" xfId="0" applyFont="1" applyFill="1" applyBorder="1" applyAlignment="1" applyProtection="1">
      <alignment horizontal="center"/>
      <protection hidden="1"/>
    </xf>
    <xf numFmtId="0" fontId="30" fillId="14" borderId="11" xfId="0" applyFont="1" applyFill="1" applyBorder="1" applyAlignment="1" applyProtection="1">
      <alignment horizontal="center"/>
      <protection hidden="1"/>
    </xf>
    <xf numFmtId="0" fontId="30" fillId="14" borderId="15" xfId="0" applyFont="1" applyFill="1" applyBorder="1" applyAlignment="1" applyProtection="1">
      <alignment horizontal="center"/>
      <protection hidden="1"/>
    </xf>
    <xf numFmtId="49" fontId="30" fillId="17" borderId="20" xfId="6" applyNumberFormat="1" applyFont="1" applyFill="1" applyBorder="1" applyAlignment="1" applyProtection="1">
      <alignment horizontal="center" vertical="center" wrapText="1"/>
      <protection hidden="1"/>
    </xf>
    <xf numFmtId="166" fontId="31" fillId="11" borderId="5" xfId="6" applyNumberFormat="1" applyFont="1" applyFill="1" applyBorder="1" applyAlignment="1" applyProtection="1">
      <alignment horizontal="center" vertical="center" wrapText="1"/>
      <protection hidden="1"/>
    </xf>
    <xf numFmtId="166" fontId="31" fillId="11" borderId="10" xfId="6" applyNumberFormat="1" applyFont="1" applyFill="1" applyBorder="1" applyAlignment="1" applyProtection="1">
      <alignment horizontal="center" vertical="center" wrapText="1"/>
      <protection hidden="1"/>
    </xf>
    <xf numFmtId="166" fontId="31" fillId="11" borderId="7" xfId="6" applyNumberFormat="1" applyFont="1" applyFill="1" applyBorder="1" applyAlignment="1" applyProtection="1">
      <alignment horizontal="center" vertical="center" wrapText="1"/>
      <protection hidden="1"/>
    </xf>
    <xf numFmtId="0" fontId="12" fillId="0" borderId="0" xfId="0" applyFont="1" applyAlignment="1" applyProtection="1">
      <alignment horizontal="center" vertical="center"/>
      <protection hidden="1"/>
    </xf>
    <xf numFmtId="0" fontId="12" fillId="0" borderId="0" xfId="0" applyFont="1" applyAlignment="1" applyProtection="1">
      <alignment horizontal="left" vertical="center" wrapText="1"/>
      <protection hidden="1"/>
    </xf>
    <xf numFmtId="0" fontId="12" fillId="0" borderId="0" xfId="0" applyFont="1" applyAlignment="1" applyProtection="1">
      <alignment horizontal="left" vertical="center"/>
      <protection hidden="1"/>
    </xf>
    <xf numFmtId="49" fontId="0" fillId="0" borderId="0" xfId="0" applyNumberFormat="1" applyAlignment="1" applyProtection="1">
      <alignment horizontal="left" wrapText="1"/>
      <protection hidden="1"/>
    </xf>
    <xf numFmtId="0" fontId="13" fillId="0" borderId="0" xfId="0" applyFont="1" applyAlignment="1" applyProtection="1">
      <alignment horizontal="left" vertical="center" wrapText="1"/>
      <protection hidden="1"/>
    </xf>
    <xf numFmtId="49" fontId="2" fillId="0" borderId="0" xfId="0" applyNumberFormat="1" applyFont="1" applyAlignment="1" applyProtection="1">
      <alignment horizontal="left" vertical="center" wrapText="1"/>
      <protection hidden="1"/>
    </xf>
    <xf numFmtId="0" fontId="18" fillId="0" borderId="0" xfId="0" applyFont="1" applyAlignment="1" applyProtection="1">
      <alignment horizontal="left" vertical="center" wrapText="1"/>
      <protection hidden="1"/>
    </xf>
    <xf numFmtId="0" fontId="14" fillId="0" borderId="0" xfId="0" applyFont="1" applyAlignment="1" applyProtection="1">
      <alignment horizontal="right" vertical="center" wrapText="1"/>
      <protection hidden="1"/>
    </xf>
    <xf numFmtId="0" fontId="14" fillId="0" borderId="0" xfId="0" applyFont="1" applyAlignment="1" applyProtection="1">
      <alignment horizontal="right" vertical="center"/>
      <protection hidden="1"/>
    </xf>
    <xf numFmtId="0" fontId="13" fillId="0" borderId="0" xfId="0" applyFont="1" applyAlignment="1" applyProtection="1">
      <alignment horizontal="right" vertical="center"/>
      <protection hidden="1"/>
    </xf>
  </cellXfs>
  <cellStyles count="13">
    <cellStyle name="Hipervínculo" xfId="1" builtinId="8"/>
    <cellStyle name="Millares" xfId="2" builtinId="3"/>
    <cellStyle name="Normal" xfId="0" builtinId="0"/>
    <cellStyle name="Normal 2" xfId="3" xr:uid="{00000000-0005-0000-0000-000003000000}"/>
    <cellStyle name="Normal 2 2" xfId="4" xr:uid="{00000000-0005-0000-0000-000004000000}"/>
    <cellStyle name="Normal 2 3" xfId="9" xr:uid="{C13F2AFF-E594-B44B-AEC0-4DEEA5D678B9}"/>
    <cellStyle name="Normal 3" xfId="5" xr:uid="{00000000-0005-0000-0000-000005000000}"/>
    <cellStyle name="Normal 4" xfId="10" xr:uid="{A278316A-FBA3-6C45-80A1-6567C25FD5A6}"/>
    <cellStyle name="Normal 5" xfId="12" xr:uid="{2AB7F7BC-FD4B-EF4D-8C02-7149A73BE1E0}"/>
    <cellStyle name="Normal_BASE" xfId="6" xr:uid="{00000000-0005-0000-0000-000006000000}"/>
    <cellStyle name="Porcentaje" xfId="7" builtinId="5"/>
    <cellStyle name="Porcentaje 2" xfId="8" xr:uid="{00000000-0005-0000-0000-000008000000}"/>
    <cellStyle name="Porcentaje 3" xfId="11" xr:uid="{9A1D2289-862C-744A-811C-071D7DE4ABD0}"/>
  </cellStyles>
  <dxfs count="62">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strike val="0"/>
        <color theme="0"/>
      </font>
      <fill>
        <patternFill>
          <bgColor rgb="FF92D051"/>
        </patternFill>
      </fill>
    </dxf>
    <dxf>
      <font>
        <strike val="0"/>
        <color theme="0"/>
      </font>
      <fill>
        <patternFill>
          <bgColor rgb="FFFEBF00"/>
        </patternFill>
      </fill>
    </dxf>
    <dxf>
      <font>
        <strike val="0"/>
        <color theme="0"/>
      </font>
      <fill>
        <patternFill>
          <bgColor rgb="FFFE504E"/>
        </patternFill>
      </fill>
    </dxf>
    <dxf>
      <font>
        <color rgb="FF9C0006"/>
      </font>
      <fill>
        <patternFill>
          <bgColor rgb="FFFFC7CE"/>
        </patternFill>
      </fill>
    </dxf>
    <dxf>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fill>
        <patternFill>
          <bgColor rgb="FFEEF1F3"/>
        </patternFill>
      </fill>
      <border>
        <left style="thin">
          <color theme="1" tint="0.34998626667073579"/>
        </left>
        <right style="thin">
          <color theme="1" tint="0.34998626667073579"/>
        </right>
        <top style="thin">
          <color theme="1" tint="0.34998626667073579"/>
        </top>
        <bottom style="thin">
          <color theme="1" tint="0.34998626667073579"/>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9C0006"/>
      </font>
      <fill>
        <patternFill>
          <bgColor rgb="FFFFC7CE"/>
        </patternFill>
      </fill>
    </dxf>
    <dxf>
      <font>
        <color rgb="FF9C5700"/>
      </font>
      <fill>
        <patternFill>
          <bgColor rgb="FFFFEB9C"/>
        </patternFill>
      </fill>
    </dxf>
    <dxf>
      <font>
        <color rgb="FF006100"/>
      </font>
      <fill>
        <patternFill>
          <bgColor rgb="FFC6EF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strike val="0"/>
      </font>
      <numFmt numFmtId="174" formatCode="_-[$$-540A]* #,##0_ ;_-[$$-540A]* \-#,##0\ ;_-[$$-540A]* &quot;-&quot;_ ;_-@_ "/>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dxf>
    <dxf>
      <font>
        <color theme="1"/>
      </font>
    </dxf>
    <dxf>
      <font>
        <color theme="1"/>
      </font>
    </dxf>
    <dxf>
      <font>
        <color theme="1"/>
      </font>
    </dxf>
    <dxf>
      <font>
        <color theme="1"/>
      </font>
    </dxf>
    <dxf>
      <font>
        <color theme="1"/>
      </font>
    </dxf>
    <dxf>
      <font>
        <color theme="1"/>
      </font>
    </dxf>
    <dxf>
      <font>
        <color rgb="FF9C0006"/>
      </font>
      <fill>
        <patternFill>
          <bgColor rgb="FFFFC7CE"/>
        </patternFill>
      </fill>
    </dxf>
    <dxf>
      <font>
        <color theme="1"/>
      </font>
      <fill>
        <patternFill>
          <bgColor rgb="FFEEF2F4"/>
        </patternFill>
      </fill>
    </dxf>
    <dxf>
      <font>
        <color theme="1"/>
      </font>
      <fill>
        <patternFill>
          <bgColor rgb="FFEEF2F4"/>
        </patternFill>
      </fill>
      <border>
        <vertical/>
        <horizontal/>
      </border>
    </dxf>
    <dxf>
      <font>
        <color rgb="FF9C0006"/>
      </font>
      <fill>
        <patternFill>
          <bgColor rgb="FFFFC7CE"/>
        </patternFill>
      </fill>
    </dxf>
    <dxf>
      <font>
        <color rgb="FF9C0006"/>
      </font>
      <fill>
        <patternFill>
          <bgColor rgb="FFFFC7CE"/>
        </patternFill>
      </fill>
    </dxf>
    <dxf>
      <font>
        <color theme="1"/>
      </font>
    </dxf>
    <dxf>
      <font>
        <color theme="1"/>
      </font>
    </dxf>
    <dxf>
      <font>
        <color theme="1"/>
      </font>
    </dxf>
    <dxf>
      <font>
        <color theme="1"/>
      </font>
    </dxf>
    <dxf>
      <font>
        <color theme="1"/>
      </font>
    </dxf>
    <dxf>
      <font>
        <color theme="1"/>
      </font>
    </dxf>
    <dxf>
      <font>
        <color theme="1"/>
      </font>
    </dxf>
    <dxf>
      <font>
        <color theme="1"/>
      </font>
      <fill>
        <patternFill>
          <bgColor rgb="FFEEF2F4"/>
        </patternFill>
      </fill>
    </dxf>
    <dxf>
      <font>
        <color rgb="FF9C0006"/>
      </font>
      <fill>
        <patternFill>
          <bgColor rgb="FFFFC7CE"/>
        </patternFill>
      </fill>
    </dxf>
    <dxf>
      <font>
        <color theme="1"/>
      </font>
      <fill>
        <patternFill>
          <bgColor rgb="FFEEF2F4"/>
        </patternFill>
      </fill>
      <border>
        <vertical/>
        <horizontal/>
      </border>
    </dxf>
    <dxf>
      <fill>
        <patternFill>
          <bgColor rgb="FFEFF1F4"/>
        </patternFill>
      </fill>
      <border>
        <vertical/>
        <horizontal/>
      </border>
    </dxf>
    <dxf>
      <fill>
        <patternFill>
          <bgColor rgb="FFEFF1F4"/>
        </patternFill>
      </fill>
    </dxf>
    <dxf>
      <font>
        <color rgb="FF9C0006"/>
      </font>
      <fill>
        <patternFill>
          <bgColor rgb="FFFFC7CE"/>
        </patternFill>
      </fill>
    </dxf>
    <dxf>
      <numFmt numFmtId="2" formatCode="0.00"/>
      <fill>
        <patternFill patternType="solid">
          <fgColor auto="1"/>
          <bgColor rgb="FFEFF1F4"/>
        </patternFill>
      </fill>
      <border>
        <vertical/>
        <horizontal/>
      </border>
    </dxf>
    <dxf>
      <numFmt numFmtId="34" formatCode="_ &quot;Bs.D&quot;* #,##0.00_ ;_ &quot;Bs.D&quot;* \-#,##0.00_ ;_ &quot;Bs.D&quot;* &quot;-&quot;??_ ;_ @_ "/>
      <fill>
        <patternFill patternType="solid">
          <bgColor rgb="FFEFF1F4"/>
        </patternFill>
      </fill>
      <border>
        <vertical/>
        <horizontal/>
      </border>
    </dxf>
    <dxf>
      <numFmt numFmtId="170" formatCode="_-[$$-540A]* #,##0.00_ ;_-[$$-540A]* \-#,##0.00\ ;_-[$$-540A]* &quot;-&quot;??_ ;_-@_ "/>
      <fill>
        <patternFill patternType="solid">
          <bgColor rgb="FFEFF1F4"/>
        </patternFill>
      </fill>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2D051"/>
      <color rgb="FFFEBF00"/>
      <color rgb="FFFE504E"/>
      <color rgb="FFD8DCE5"/>
      <color rgb="FF1A4965"/>
      <color rgb="FFD7DCE5"/>
      <color rgb="FFD9D9D9"/>
      <color rgb="FF627C8B"/>
      <color rgb="FFEFF1F4"/>
      <color rgb="FF1949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22/10/relationships/richValueRel" Target="richData/richValueRel.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6"/>
            <c:dispRSqr val="1"/>
            <c:dispEq val="1"/>
            <c:trendlineLbl>
              <c:layout>
                <c:manualLayout>
                  <c:x val="4.9536859965586183E-2"/>
                  <c:y val="-9.503667660269716E-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trendlineLbl>
          </c:trendline>
          <c:xVal>
            <c:numRef>
              <c:f>'Analisis de Dispersión'!$E$13:$E$116</c:f>
              <c:numCache>
                <c:formatCode>General</c:formatCode>
                <c:ptCount val="104"/>
                <c:pt idx="0">
                  <c:v>23</c:v>
                </c:pt>
                <c:pt idx="1">
                  <c:v>22</c:v>
                </c:pt>
                <c:pt idx="2">
                  <c:v>20</c:v>
                </c:pt>
                <c:pt idx="3">
                  <c:v>20</c:v>
                </c:pt>
                <c:pt idx="4">
                  <c:v>19</c:v>
                </c:pt>
                <c:pt idx="5">
                  <c:v>19</c:v>
                </c:pt>
                <c:pt idx="6">
                  <c:v>19</c:v>
                </c:pt>
                <c:pt idx="7">
                  <c:v>19</c:v>
                </c:pt>
                <c:pt idx="8">
                  <c:v>19</c:v>
                </c:pt>
                <c:pt idx="9">
                  <c:v>19</c:v>
                </c:pt>
                <c:pt idx="10">
                  <c:v>18</c:v>
                </c:pt>
                <c:pt idx="11">
                  <c:v>18</c:v>
                </c:pt>
                <c:pt idx="12">
                  <c:v>17</c:v>
                </c:pt>
                <c:pt idx="13">
                  <c:v>17</c:v>
                </c:pt>
                <c:pt idx="14">
                  <c:v>16</c:v>
                </c:pt>
                <c:pt idx="15">
                  <c:v>15</c:v>
                </c:pt>
                <c:pt idx="16">
                  <c:v>15</c:v>
                </c:pt>
                <c:pt idx="17">
                  <c:v>14</c:v>
                </c:pt>
                <c:pt idx="18">
                  <c:v>14</c:v>
                </c:pt>
                <c:pt idx="19">
                  <c:v>14</c:v>
                </c:pt>
                <c:pt idx="20">
                  <c:v>14</c:v>
                </c:pt>
                <c:pt idx="21">
                  <c:v>13</c:v>
                </c:pt>
                <c:pt idx="22">
                  <c:v>13</c:v>
                </c:pt>
                <c:pt idx="23">
                  <c:v>13</c:v>
                </c:pt>
                <c:pt idx="24">
                  <c:v>13</c:v>
                </c:pt>
                <c:pt idx="25">
                  <c:v>13</c:v>
                </c:pt>
                <c:pt idx="26">
                  <c:v>13</c:v>
                </c:pt>
                <c:pt idx="27">
                  <c:v>13</c:v>
                </c:pt>
                <c:pt idx="28">
                  <c:v>13</c:v>
                </c:pt>
                <c:pt idx="29">
                  <c:v>12</c:v>
                </c:pt>
                <c:pt idx="30">
                  <c:v>12</c:v>
                </c:pt>
                <c:pt idx="31">
                  <c:v>12</c:v>
                </c:pt>
                <c:pt idx="32">
                  <c:v>12</c:v>
                </c:pt>
                <c:pt idx="33">
                  <c:v>12</c:v>
                </c:pt>
                <c:pt idx="34">
                  <c:v>10</c:v>
                </c:pt>
                <c:pt idx="35">
                  <c:v>10</c:v>
                </c:pt>
                <c:pt idx="36">
                  <c:v>9</c:v>
                </c:pt>
                <c:pt idx="37">
                  <c:v>8</c:v>
                </c:pt>
                <c:pt idx="38">
                  <c:v>8</c:v>
                </c:pt>
                <c:pt idx="39">
                  <c:v>8</c:v>
                </c:pt>
              </c:numCache>
            </c:numRef>
          </c:xVal>
          <c:yVal>
            <c:numRef>
              <c:f>'Analisis de Dispersión'!$F$13:$F$116</c:f>
              <c:numCache>
                <c:formatCode>_-[$$-540A]* #,##0_ ;_-[$$-540A]* \-#,##0\ ;_-[$$-540A]* "-"_ ;_-@_ </c:formatCode>
                <c:ptCount val="104"/>
                <c:pt idx="0">
                  <c:v>6141</c:v>
                </c:pt>
                <c:pt idx="1">
                  <c:v>3883</c:v>
                </c:pt>
                <c:pt idx="2">
                  <c:v>3693</c:v>
                </c:pt>
                <c:pt idx="3">
                  <c:v>5031</c:v>
                </c:pt>
                <c:pt idx="4">
                  <c:v>1860</c:v>
                </c:pt>
                <c:pt idx="5">
                  <c:v>2923</c:v>
                </c:pt>
                <c:pt idx="6">
                  <c:v>2304</c:v>
                </c:pt>
                <c:pt idx="7">
                  <c:v>2943</c:v>
                </c:pt>
                <c:pt idx="8">
                  <c:v>1936</c:v>
                </c:pt>
                <c:pt idx="9">
                  <c:v>1604</c:v>
                </c:pt>
                <c:pt idx="10">
                  <c:v>1617</c:v>
                </c:pt>
                <c:pt idx="11">
                  <c:v>3976</c:v>
                </c:pt>
                <c:pt idx="12">
                  <c:v>2780</c:v>
                </c:pt>
                <c:pt idx="13">
                  <c:v>711</c:v>
                </c:pt>
                <c:pt idx="14">
                  <c:v>1328</c:v>
                </c:pt>
                <c:pt idx="15">
                  <c:v>1860</c:v>
                </c:pt>
                <c:pt idx="16">
                  <c:v>1844</c:v>
                </c:pt>
                <c:pt idx="17">
                  <c:v>1236</c:v>
                </c:pt>
                <c:pt idx="18">
                  <c:v>1236</c:v>
                </c:pt>
                <c:pt idx="19">
                  <c:v>1856</c:v>
                </c:pt>
                <c:pt idx="20">
                  <c:v>1420</c:v>
                </c:pt>
                <c:pt idx="21">
                  <c:v>923</c:v>
                </c:pt>
                <c:pt idx="22">
                  <c:v>1010</c:v>
                </c:pt>
                <c:pt idx="23">
                  <c:v>960</c:v>
                </c:pt>
                <c:pt idx="24">
                  <c:v>776</c:v>
                </c:pt>
                <c:pt idx="25">
                  <c:v>960</c:v>
                </c:pt>
                <c:pt idx="26">
                  <c:v>776</c:v>
                </c:pt>
                <c:pt idx="27">
                  <c:v>923</c:v>
                </c:pt>
                <c:pt idx="28">
                  <c:v>776</c:v>
                </c:pt>
                <c:pt idx="29">
                  <c:v>684</c:v>
                </c:pt>
                <c:pt idx="30">
                  <c:v>776</c:v>
                </c:pt>
                <c:pt idx="31">
                  <c:v>1056</c:v>
                </c:pt>
                <c:pt idx="32">
                  <c:v>408</c:v>
                </c:pt>
                <c:pt idx="33">
                  <c:v>1052</c:v>
                </c:pt>
                <c:pt idx="34">
                  <c:v>743</c:v>
                </c:pt>
                <c:pt idx="35">
                  <c:v>776</c:v>
                </c:pt>
                <c:pt idx="36">
                  <c:v>776</c:v>
                </c:pt>
                <c:pt idx="37">
                  <c:v>401</c:v>
                </c:pt>
                <c:pt idx="38">
                  <c:v>629</c:v>
                </c:pt>
                <c:pt idx="39">
                  <c:v>528</c:v>
                </c:pt>
              </c:numCache>
            </c:numRef>
          </c:yVal>
          <c:smooth val="0"/>
          <c:extLst>
            <c:ext xmlns:c16="http://schemas.microsoft.com/office/drawing/2014/chart" uri="{C3380CC4-5D6E-409C-BE32-E72D297353CC}">
              <c16:uniqueId val="{00000000-2C22-3E49-A14D-E1249C7DAC60}"/>
            </c:ext>
          </c:extLst>
        </c:ser>
        <c:dLbls>
          <c:showLegendKey val="0"/>
          <c:showVal val="0"/>
          <c:showCatName val="0"/>
          <c:showSerName val="0"/>
          <c:showPercent val="0"/>
          <c:showBubbleSize val="0"/>
        </c:dLbls>
        <c:axId val="2057125888"/>
        <c:axId val="2023030784"/>
      </c:scatterChart>
      <c:valAx>
        <c:axId val="2057125888"/>
        <c:scaling>
          <c:orientation val="minMax"/>
          <c:min val="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023030784"/>
        <c:crosses val="autoZero"/>
        <c:crossBetween val="midCat"/>
        <c:majorUnit val="1"/>
        <c:minorUnit val="1"/>
      </c:valAx>
      <c:valAx>
        <c:axId val="2023030784"/>
        <c:scaling>
          <c:orientation val="minMax"/>
        </c:scaling>
        <c:delete val="0"/>
        <c:axPos val="l"/>
        <c:majorGridlines>
          <c:spPr>
            <a:ln w="9525" cap="flat" cmpd="sng" algn="ctr">
              <a:solidFill>
                <a:schemeClr val="tx1">
                  <a:lumMod val="15000"/>
                  <a:lumOff val="85000"/>
                </a:schemeClr>
              </a:solidFill>
              <a:round/>
            </a:ln>
            <a:effectLst/>
          </c:spPr>
        </c:majorGridlines>
        <c:numFmt formatCode="_-[$$-540A]* #,##0_ ;_-[$$-540A]* \-#,##0\ ;_-[$$-540A]*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VE"/>
          </a:p>
        </c:txPr>
        <c:crossAx val="205712588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V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5.png"/><Relationship Id="rId1" Type="http://schemas.openxmlformats.org/officeDocument/2006/relationships/image" Target="../media/image7.jpeg"/><Relationship Id="rId4"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9.jpeg"/><Relationship Id="rId1" Type="http://schemas.openxmlformats.org/officeDocument/2006/relationships/image" Target="../media/image8.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3.jpeg"/><Relationship Id="rId1" Type="http://schemas.openxmlformats.org/officeDocument/2006/relationships/image" Target="../media/image8.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3.jpeg"/><Relationship Id="rId1" Type="http://schemas.openxmlformats.org/officeDocument/2006/relationships/image" Target="../media/image8.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5.png"/><Relationship Id="rId1" Type="http://schemas.openxmlformats.org/officeDocument/2006/relationships/image" Target="../media/image7.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3.jpeg"/><Relationship Id="rId1" Type="http://schemas.openxmlformats.org/officeDocument/2006/relationships/image" Target="../media/image8.jpeg"/></Relationships>
</file>

<file path=xl/drawings/_rels/drawing22.xml.rels><?xml version="1.0" encoding="UTF-8" standalone="yes"?>
<Relationships xmlns="http://schemas.openxmlformats.org/package/2006/relationships"><Relationship Id="rId3" Type="http://schemas.openxmlformats.org/officeDocument/2006/relationships/hyperlink" Target="http://www.acconsult.net/" TargetMode="External"/><Relationship Id="rId2" Type="http://schemas.openxmlformats.org/officeDocument/2006/relationships/image" Target="../media/image16.png"/><Relationship Id="rId1" Type="http://schemas.openxmlformats.org/officeDocument/2006/relationships/image" Target="../media/image15.jpeg"/><Relationship Id="rId6" Type="http://schemas.openxmlformats.org/officeDocument/2006/relationships/image" Target="../media/image18.png"/><Relationship Id="rId5" Type="http://schemas.openxmlformats.org/officeDocument/2006/relationships/hyperlink" Target="https://www.instagram.com/ac_consulting/" TargetMode="External"/><Relationship Id="rId4" Type="http://schemas.openxmlformats.org/officeDocument/2006/relationships/image" Target="../media/image17.jpeg"/></Relationships>
</file>

<file path=xl/drawings/_rels/drawing23.xml.rels><?xml version="1.0" encoding="UTF-8" standalone="yes"?>
<Relationships xmlns="http://schemas.openxmlformats.org/package/2006/relationships"><Relationship Id="rId3" Type="http://schemas.openxmlformats.org/officeDocument/2006/relationships/hyperlink" Target="https://www.instagram.com/avgh_rrhh/" TargetMode="External"/><Relationship Id="rId2" Type="http://schemas.openxmlformats.org/officeDocument/2006/relationships/image" Target="../media/image18.png"/><Relationship Id="rId1" Type="http://schemas.openxmlformats.org/officeDocument/2006/relationships/hyperlink" Target="https://www.instagram.com/ac_consulting/" TargetMode="External"/><Relationship Id="rId5" Type="http://schemas.openxmlformats.org/officeDocument/2006/relationships/image" Target="../media/image5.png"/><Relationship Id="rId4" Type="http://schemas.openxmlformats.org/officeDocument/2006/relationships/image" Target="../media/image7.jpeg"/></Relationships>
</file>

<file path=xl/drawings/_rels/drawing24.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hyperlink" Target="https://www.instagram.com/ac_consulting/" TargetMode="External"/><Relationship Id="rId1" Type="http://schemas.openxmlformats.org/officeDocument/2006/relationships/image" Target="../media/image19.jpeg"/><Relationship Id="rId5" Type="http://schemas.openxmlformats.org/officeDocument/2006/relationships/image" Target="../media/image5.png"/><Relationship Id="rId4" Type="http://schemas.openxmlformats.org/officeDocument/2006/relationships/hyperlink" Target="https://www.instagram.com/avgh_rrhh/"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736600</xdr:colOff>
      <xdr:row>9</xdr:row>
      <xdr:rowOff>177800</xdr:rowOff>
    </xdr:to>
    <xdr:pic>
      <xdr:nvPicPr>
        <xdr:cNvPr id="1292" name="Picture 5" descr="Alamy_AAYK2P_PPT">
          <a:extLst>
            <a:ext uri="{FF2B5EF4-FFF2-40B4-BE49-F238E27FC236}">
              <a16:creationId xmlns:a16="http://schemas.microsoft.com/office/drawing/2014/main" id="{F9634A2A-B2D9-0A47-BD12-351A1579CF9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13400" cy="2006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21</xdr:row>
      <xdr:rowOff>0</xdr:rowOff>
    </xdr:from>
    <xdr:to>
      <xdr:col>5</xdr:col>
      <xdr:colOff>582083</xdr:colOff>
      <xdr:row>24</xdr:row>
      <xdr:rowOff>139700</xdr:rowOff>
    </xdr:to>
    <xdr:grpSp>
      <xdr:nvGrpSpPr>
        <xdr:cNvPr id="5" name="Grupo 4">
          <a:extLst>
            <a:ext uri="{FF2B5EF4-FFF2-40B4-BE49-F238E27FC236}">
              <a16:creationId xmlns:a16="http://schemas.microsoft.com/office/drawing/2014/main" id="{342D9B8D-0C86-5F44-8DBF-CC06D7C13C84}"/>
            </a:ext>
          </a:extLst>
        </xdr:cNvPr>
        <xdr:cNvGrpSpPr/>
      </xdr:nvGrpSpPr>
      <xdr:grpSpPr>
        <a:xfrm>
          <a:off x="2402417" y="420158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14FAECB4-D111-8B91-5136-C2E1E52E92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97016AE1-E423-73B9-3EF0-BDE393D10583}"/>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564445</xdr:colOff>
      <xdr:row>0</xdr:row>
      <xdr:rowOff>571500</xdr:rowOff>
    </xdr:to>
    <xdr:grpSp>
      <xdr:nvGrpSpPr>
        <xdr:cNvPr id="2" name="Grupo 1">
          <a:extLst>
            <a:ext uri="{FF2B5EF4-FFF2-40B4-BE49-F238E27FC236}">
              <a16:creationId xmlns:a16="http://schemas.microsoft.com/office/drawing/2014/main" id="{C8DC0810-A2A9-9B46-899C-2FED2CD7C01B}"/>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42770528-5E25-5BE4-CBB0-BC7A3F48736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2E581E7E-BCE9-6074-0EB6-57BC9C092C3B}"/>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12</xdr:col>
      <xdr:colOff>458611</xdr:colOff>
      <xdr:row>2</xdr:row>
      <xdr:rowOff>0</xdr:rowOff>
    </xdr:to>
    <xdr:sp macro="" textlink="">
      <xdr:nvSpPr>
        <xdr:cNvPr id="5" name="Recortar rectángulo de esquina del mismo lado 4">
          <a:extLst>
            <a:ext uri="{FF2B5EF4-FFF2-40B4-BE49-F238E27FC236}">
              <a16:creationId xmlns:a16="http://schemas.microsoft.com/office/drawing/2014/main" id="{F2BA1755-A245-C041-830F-1CE8EB3D23F6}"/>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CONTENIDO</a:t>
          </a:r>
          <a:endParaRPr lang="es-MX" sz="1400"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1961445</xdr:colOff>
      <xdr:row>0</xdr:row>
      <xdr:rowOff>571500</xdr:rowOff>
    </xdr:to>
    <xdr:grpSp>
      <xdr:nvGrpSpPr>
        <xdr:cNvPr id="2" name="Grupo 1">
          <a:extLst>
            <a:ext uri="{FF2B5EF4-FFF2-40B4-BE49-F238E27FC236}">
              <a16:creationId xmlns:a16="http://schemas.microsoft.com/office/drawing/2014/main" id="{647D5958-CD21-C84A-AD37-017D2E9CA6A3}"/>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2FE0FFB4-A877-C0B3-4426-DE2BC6A4A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5B14BB9D-AD46-E26B-6683-85C7C837763D}"/>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8</xdr:col>
      <xdr:colOff>275167</xdr:colOff>
      <xdr:row>2</xdr:row>
      <xdr:rowOff>0</xdr:rowOff>
    </xdr:to>
    <xdr:sp macro="" textlink="">
      <xdr:nvSpPr>
        <xdr:cNvPr id="5" name="Recortar rectángulo de esquina del mismo lado 4">
          <a:extLst>
            <a:ext uri="{FF2B5EF4-FFF2-40B4-BE49-F238E27FC236}">
              <a16:creationId xmlns:a16="http://schemas.microsoft.com/office/drawing/2014/main" id="{D7174CDF-71A5-A34A-86B2-490EB2B24BD2}"/>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METODOLOGÍA</a:t>
          </a:r>
          <a:endParaRPr lang="es-MX" sz="1400" i="1"/>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179848F8-B261-EC4C-9957-ED5DB3E908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5" name="Grupo 4">
          <a:extLst>
            <a:ext uri="{FF2B5EF4-FFF2-40B4-BE49-F238E27FC236}">
              <a16:creationId xmlns:a16="http://schemas.microsoft.com/office/drawing/2014/main" id="{5FBE8A2E-A0AB-8A4B-9B96-C5808805E849}"/>
            </a:ext>
          </a:extLst>
        </xdr:cNvPr>
        <xdr:cNvGrpSpPr/>
      </xdr:nvGrpSpPr>
      <xdr:grpSpPr>
        <a:xfrm>
          <a:off x="2402417" y="258233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EADAB07A-17AC-BABF-732A-9918D86A20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4A4A839C-F0D8-0C87-3587-69F8AC42A393}"/>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582084</xdr:colOff>
      <xdr:row>0</xdr:row>
      <xdr:rowOff>571500</xdr:rowOff>
    </xdr:to>
    <xdr:grpSp>
      <xdr:nvGrpSpPr>
        <xdr:cNvPr id="5" name="Grupo 4">
          <a:extLst>
            <a:ext uri="{FF2B5EF4-FFF2-40B4-BE49-F238E27FC236}">
              <a16:creationId xmlns:a16="http://schemas.microsoft.com/office/drawing/2014/main" id="{A97EB08A-F957-934D-B8D1-2EB91BD2DA6F}"/>
            </a:ext>
          </a:extLst>
        </xdr:cNvPr>
        <xdr:cNvGrpSpPr/>
      </xdr:nvGrpSpPr>
      <xdr:grpSpPr>
        <a:xfrm>
          <a:off x="0" y="0"/>
          <a:ext cx="2247195" cy="571500"/>
          <a:chOff x="0" y="0"/>
          <a:chExt cx="2243667" cy="571500"/>
        </a:xfrm>
      </xdr:grpSpPr>
      <xdr:pic>
        <xdr:nvPicPr>
          <xdr:cNvPr id="6" name="Imagen 1" descr="C:\Users\Julio Contreras.PC-Julio\Desktop\Logos AC Consulting\encabezado.jpg">
            <a:extLst>
              <a:ext uri="{FF2B5EF4-FFF2-40B4-BE49-F238E27FC236}">
                <a16:creationId xmlns:a16="http://schemas.microsoft.com/office/drawing/2014/main" id="{13E65F59-63F2-A17C-0D3F-55205F02DB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A918FB5A-04F7-24F8-02B4-35CFFE738464}"/>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8</xdr:col>
      <xdr:colOff>557389</xdr:colOff>
      <xdr:row>2</xdr:row>
      <xdr:rowOff>0</xdr:rowOff>
    </xdr:to>
    <xdr:sp macro="" textlink="">
      <xdr:nvSpPr>
        <xdr:cNvPr id="8" name="Recortar rectángulo de esquina del mismo lado 7">
          <a:extLst>
            <a:ext uri="{FF2B5EF4-FFF2-40B4-BE49-F238E27FC236}">
              <a16:creationId xmlns:a16="http://schemas.microsoft.com/office/drawing/2014/main" id="{44D942A7-D4CA-4248-BCA9-830507DE9F82}"/>
            </a:ext>
          </a:extLst>
        </xdr:cNvPr>
        <xdr:cNvSpPr/>
      </xdr:nvSpPr>
      <xdr:spPr>
        <a:xfrm rot="5400000">
          <a:off x="2762250" y="-1746250"/>
          <a:ext cx="508000" cy="6032500"/>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EMPRESAS PARTICIPANTES</a:t>
          </a:r>
          <a:endParaRPr lang="es-MX" sz="1400" i="1"/>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11532" name="Picture 5" descr="Alamy_AAYK2P_PPT">
          <a:extLst>
            <a:ext uri="{FF2B5EF4-FFF2-40B4-BE49-F238E27FC236}">
              <a16:creationId xmlns:a16="http://schemas.microsoft.com/office/drawing/2014/main" id="{90C32127-F6DF-5043-ADBC-D9AF86F5A8A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2" name="Grupo 1">
          <a:extLst>
            <a:ext uri="{FF2B5EF4-FFF2-40B4-BE49-F238E27FC236}">
              <a16:creationId xmlns:a16="http://schemas.microsoft.com/office/drawing/2014/main" id="{16735BFE-C329-CE4F-9A02-309D30C189E6}"/>
            </a:ext>
          </a:extLst>
        </xdr:cNvPr>
        <xdr:cNvGrpSpPr/>
      </xdr:nvGrpSpPr>
      <xdr:grpSpPr>
        <a:xfrm>
          <a:off x="2402417" y="2582333"/>
          <a:ext cx="3058583" cy="742950"/>
          <a:chOff x="2465917" y="3869267"/>
          <a:chExt cx="3058583" cy="742950"/>
        </a:xfrm>
      </xdr:grpSpPr>
      <xdr:pic>
        <xdr:nvPicPr>
          <xdr:cNvPr id="3" name="Imagen 1" descr="C:\Users\Julio Contreras.PC-Julio\Desktop\Logos AC Consulting\encabezado.jpg">
            <a:extLst>
              <a:ext uri="{FF2B5EF4-FFF2-40B4-BE49-F238E27FC236}">
                <a16:creationId xmlns:a16="http://schemas.microsoft.com/office/drawing/2014/main" id="{27C017DF-99B6-0F03-AD08-186BB9AE46B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97184F38-C2A2-7297-C80A-C18CA29BF63B}"/>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1418167</xdr:colOff>
      <xdr:row>0</xdr:row>
      <xdr:rowOff>571500</xdr:rowOff>
    </xdr:to>
    <xdr:grpSp>
      <xdr:nvGrpSpPr>
        <xdr:cNvPr id="2" name="Grupo 1">
          <a:extLst>
            <a:ext uri="{FF2B5EF4-FFF2-40B4-BE49-F238E27FC236}">
              <a16:creationId xmlns:a16="http://schemas.microsoft.com/office/drawing/2014/main" id="{C243043C-A841-D34F-A5BC-D72705F31F02}"/>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0E232ED7-55CE-FA7C-E8DC-3EA9FA4947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4CE2506-45BD-11AC-D0AD-F0E7C3D842C3}"/>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2</xdr:col>
      <xdr:colOff>1541363</xdr:colOff>
      <xdr:row>2</xdr:row>
      <xdr:rowOff>0</xdr:rowOff>
    </xdr:to>
    <xdr:sp macro="" textlink="">
      <xdr:nvSpPr>
        <xdr:cNvPr id="5" name="Recortar rectángulo de esquina del mismo lado 4">
          <a:extLst>
            <a:ext uri="{FF2B5EF4-FFF2-40B4-BE49-F238E27FC236}">
              <a16:creationId xmlns:a16="http://schemas.microsoft.com/office/drawing/2014/main" id="{4139DA43-1867-C043-ACFA-B3CE40599F3F}"/>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VALORACIÓN Y MAPEO DE CARGOS</a:t>
          </a:r>
          <a:endParaRPr lang="es-MX" sz="1400" i="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2516440</xdr:colOff>
      <xdr:row>2</xdr:row>
      <xdr:rowOff>0</xdr:rowOff>
    </xdr:to>
    <xdr:sp macro="" textlink="">
      <xdr:nvSpPr>
        <xdr:cNvPr id="6" name="Recortar rectángulo de esquina del mismo lado 5">
          <a:extLst>
            <a:ext uri="{FF2B5EF4-FFF2-40B4-BE49-F238E27FC236}">
              <a16:creationId xmlns:a16="http://schemas.microsoft.com/office/drawing/2014/main" id="{9FF0900F-554B-5942-8C48-0B86DE7DF244}"/>
            </a:ext>
          </a:extLst>
        </xdr:cNvPr>
        <xdr:cNvSpPr/>
      </xdr:nvSpPr>
      <xdr:spPr>
        <a:xfrm rot="5400000">
          <a:off x="2753998" y="-1737998"/>
          <a:ext cx="508000" cy="6015996"/>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DATA SALARIAL: Alimentos Alvarigua</a:t>
          </a:r>
          <a:endParaRPr lang="es-MX" sz="1400" i="1"/>
        </a:p>
      </xdr:txBody>
    </xdr:sp>
    <xdr:clientData/>
  </xdr:twoCellAnchor>
  <xdr:twoCellAnchor>
    <xdr:from>
      <xdr:col>0</xdr:col>
      <xdr:colOff>0</xdr:colOff>
      <xdr:row>0</xdr:row>
      <xdr:rowOff>0</xdr:rowOff>
    </xdr:from>
    <xdr:to>
      <xdr:col>0</xdr:col>
      <xdr:colOff>2243668</xdr:colOff>
      <xdr:row>0</xdr:row>
      <xdr:rowOff>571500</xdr:rowOff>
    </xdr:to>
    <xdr:grpSp>
      <xdr:nvGrpSpPr>
        <xdr:cNvPr id="7" name="Grupo 6">
          <a:extLst>
            <a:ext uri="{FF2B5EF4-FFF2-40B4-BE49-F238E27FC236}">
              <a16:creationId xmlns:a16="http://schemas.microsoft.com/office/drawing/2014/main" id="{8581F88E-6D3F-074A-B9F4-2D31E24D8BDA}"/>
            </a:ext>
          </a:extLst>
        </xdr:cNvPr>
        <xdr:cNvGrpSpPr/>
      </xdr:nvGrpSpPr>
      <xdr:grpSpPr>
        <a:xfrm>
          <a:off x="0" y="0"/>
          <a:ext cx="2243668" cy="571500"/>
          <a:chOff x="0" y="0"/>
          <a:chExt cx="2243667" cy="571500"/>
        </a:xfrm>
      </xdr:grpSpPr>
      <xdr:pic>
        <xdr:nvPicPr>
          <xdr:cNvPr id="8" name="Imagen 1" descr="C:\Users\Julio Contreras.PC-Julio\Desktop\Logos AC Consulting\encabezado.jpg">
            <a:extLst>
              <a:ext uri="{FF2B5EF4-FFF2-40B4-BE49-F238E27FC236}">
                <a16:creationId xmlns:a16="http://schemas.microsoft.com/office/drawing/2014/main" id="{2C34B418-1AED-6AEF-D5FF-96D45945CD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9" name="Imagen 8">
            <a:extLst>
              <a:ext uri="{FF2B5EF4-FFF2-40B4-BE49-F238E27FC236}">
                <a16:creationId xmlns:a16="http://schemas.microsoft.com/office/drawing/2014/main" id="{F5962AB4-C417-6092-7AD1-87D5D35DFEAC}"/>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99F67D06-FAF5-3C4B-BE55-4ECCA1DD852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0</xdr:rowOff>
    </xdr:from>
    <xdr:to>
      <xdr:col>5</xdr:col>
      <xdr:colOff>582083</xdr:colOff>
      <xdr:row>16</xdr:row>
      <xdr:rowOff>372533</xdr:rowOff>
    </xdr:to>
    <xdr:grpSp>
      <xdr:nvGrpSpPr>
        <xdr:cNvPr id="3" name="Grupo 2">
          <a:extLst>
            <a:ext uri="{FF2B5EF4-FFF2-40B4-BE49-F238E27FC236}">
              <a16:creationId xmlns:a16="http://schemas.microsoft.com/office/drawing/2014/main" id="{4C48D04D-966F-994B-9F5C-EC3A3CCE47E8}"/>
            </a:ext>
          </a:extLst>
        </xdr:cNvPr>
        <xdr:cNvGrpSpPr/>
      </xdr:nvGrpSpPr>
      <xdr:grpSpPr>
        <a:xfrm>
          <a:off x="2402417" y="2582333"/>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DFD1CFB3-DFCB-A25E-E32F-BD86122E1D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22603E3C-7E89-D974-9D94-E370F0CC9F12}"/>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B142F5BF-4244-9B40-947B-515B3292C621}"/>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30504DD9-E4E4-7B36-9B39-257D311F62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EBA29A8-5B02-3775-911D-9080DEA42419}"/>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2512207</xdr:colOff>
      <xdr:row>2</xdr:row>
      <xdr:rowOff>0</xdr:rowOff>
    </xdr:to>
    <xdr:sp macro="" textlink="">
      <xdr:nvSpPr>
        <xdr:cNvPr id="5" name="Recortar rectángulo de esquina del mismo lado 4">
          <a:extLst>
            <a:ext uri="{FF2B5EF4-FFF2-40B4-BE49-F238E27FC236}">
              <a16:creationId xmlns:a16="http://schemas.microsoft.com/office/drawing/2014/main" id="{D5B76257-1184-3842-8781-15C6763DD773}"/>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DISPERSIÓN</a:t>
          </a:r>
          <a:endParaRPr lang="es-MX" sz="1400" i="1"/>
        </a:p>
      </xdr:txBody>
    </xdr:sp>
    <xdr:clientData/>
  </xdr:twoCellAnchor>
  <xdr:twoCellAnchor>
    <xdr:from>
      <xdr:col>6</xdr:col>
      <xdr:colOff>423334</xdr:colOff>
      <xdr:row>11</xdr:row>
      <xdr:rowOff>194734</xdr:rowOff>
    </xdr:from>
    <xdr:to>
      <xdr:col>12</xdr:col>
      <xdr:colOff>395112</xdr:colOff>
      <xdr:row>23</xdr:row>
      <xdr:rowOff>87490</xdr:rowOff>
    </xdr:to>
    <xdr:graphicFrame macro="">
      <xdr:nvGraphicFramePr>
        <xdr:cNvPr id="6" name="Gráfico 5">
          <a:extLst>
            <a:ext uri="{FF2B5EF4-FFF2-40B4-BE49-F238E27FC236}">
              <a16:creationId xmlns:a16="http://schemas.microsoft.com/office/drawing/2014/main" id="{7AA7649E-8A33-8857-0DE4-AC43676BC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155223</xdr:colOff>
      <xdr:row>15</xdr:row>
      <xdr:rowOff>141111</xdr:rowOff>
    </xdr:from>
    <xdr:to>
      <xdr:col>17</xdr:col>
      <xdr:colOff>38135</xdr:colOff>
      <xdr:row>26</xdr:row>
      <xdr:rowOff>14111</xdr:rowOff>
    </xdr:to>
    <xdr:pic>
      <xdr:nvPicPr>
        <xdr:cNvPr id="8" name="Imagen 7">
          <a:extLst>
            <a:ext uri="{FF2B5EF4-FFF2-40B4-BE49-F238E27FC236}">
              <a16:creationId xmlns:a16="http://schemas.microsoft.com/office/drawing/2014/main" id="{BDE0280C-ED26-6DFD-A5FA-E98142FA7CD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466779" y="4572000"/>
          <a:ext cx="2676912" cy="251177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05A89536-F6BE-D340-889B-57AB2B89C956}"/>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FDABA1F6-0CA5-881C-36B9-730936F1AE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2B44A77-8D76-E499-C1C7-C029D609DD3E}"/>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2512207</xdr:colOff>
      <xdr:row>2</xdr:row>
      <xdr:rowOff>0</xdr:rowOff>
    </xdr:to>
    <xdr:sp macro="" textlink="">
      <xdr:nvSpPr>
        <xdr:cNvPr id="5" name="Recortar rectángulo de esquina del mismo lado 4">
          <a:extLst>
            <a:ext uri="{FF2B5EF4-FFF2-40B4-BE49-F238E27FC236}">
              <a16:creationId xmlns:a16="http://schemas.microsoft.com/office/drawing/2014/main" id="{07982279-85FD-2745-9598-C0AA56201E56}"/>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EQUIDAD INTERNA</a:t>
          </a:r>
          <a:endParaRPr lang="es-MX" sz="1400" i="1"/>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C3A0363B-E609-D541-82B6-5EDC9B1B20E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275170</xdr:rowOff>
    </xdr:from>
    <xdr:to>
      <xdr:col>5</xdr:col>
      <xdr:colOff>582083</xdr:colOff>
      <xdr:row>16</xdr:row>
      <xdr:rowOff>647703</xdr:rowOff>
    </xdr:to>
    <xdr:grpSp>
      <xdr:nvGrpSpPr>
        <xdr:cNvPr id="5" name="Grupo 4">
          <a:extLst>
            <a:ext uri="{FF2B5EF4-FFF2-40B4-BE49-F238E27FC236}">
              <a16:creationId xmlns:a16="http://schemas.microsoft.com/office/drawing/2014/main" id="{F5922622-1FA4-B04A-9765-EF836D83BC50}"/>
            </a:ext>
          </a:extLst>
        </xdr:cNvPr>
        <xdr:cNvGrpSpPr/>
      </xdr:nvGrpSpPr>
      <xdr:grpSpPr>
        <a:xfrm>
          <a:off x="2402417" y="2857503"/>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C245E756-6A25-0B8A-B80E-2067E1D4F21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EF23A645-3CA0-51F1-EBDC-0ED5BA8A0249}"/>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1</xdr:row>
      <xdr:rowOff>0</xdr:rowOff>
    </xdr:from>
    <xdr:to>
      <xdr:col>1</xdr:col>
      <xdr:colOff>2991985</xdr:colOff>
      <xdr:row>2</xdr:row>
      <xdr:rowOff>0</xdr:rowOff>
    </xdr:to>
    <xdr:sp macro="" textlink="">
      <xdr:nvSpPr>
        <xdr:cNvPr id="4" name="Recortar rectángulo de esquina del mismo lado 3">
          <a:extLst>
            <a:ext uri="{FF2B5EF4-FFF2-40B4-BE49-F238E27FC236}">
              <a16:creationId xmlns:a16="http://schemas.microsoft.com/office/drawing/2014/main" id="{7C6CA916-94CE-1D4F-8B9B-5D6A5892A22E}"/>
            </a:ext>
          </a:extLst>
        </xdr:cNvPr>
        <xdr:cNvSpPr/>
      </xdr:nvSpPr>
      <xdr:spPr>
        <a:xfrm rot="5400000">
          <a:off x="2751882" y="-1735882"/>
          <a:ext cx="508000" cy="601176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ANÁLISIS DE COMPETITIVIDAD EXTERNA</a:t>
          </a:r>
          <a:endParaRPr lang="es-MX" sz="1400" i="1"/>
        </a:p>
      </xdr:txBody>
    </xdr:sp>
    <xdr:clientData/>
  </xdr:twoCellAnchor>
  <xdr:twoCellAnchor>
    <xdr:from>
      <xdr:col>0</xdr:col>
      <xdr:colOff>0</xdr:colOff>
      <xdr:row>0</xdr:row>
      <xdr:rowOff>0</xdr:rowOff>
    </xdr:from>
    <xdr:to>
      <xdr:col>0</xdr:col>
      <xdr:colOff>2243667</xdr:colOff>
      <xdr:row>0</xdr:row>
      <xdr:rowOff>571500</xdr:rowOff>
    </xdr:to>
    <xdr:grpSp>
      <xdr:nvGrpSpPr>
        <xdr:cNvPr id="8" name="Grupo 7">
          <a:extLst>
            <a:ext uri="{FF2B5EF4-FFF2-40B4-BE49-F238E27FC236}">
              <a16:creationId xmlns:a16="http://schemas.microsoft.com/office/drawing/2014/main" id="{0F4A1793-A52D-9F4F-83FB-9FCE93D02A8B}"/>
            </a:ext>
          </a:extLst>
        </xdr:cNvPr>
        <xdr:cNvGrpSpPr/>
      </xdr:nvGrpSpPr>
      <xdr:grpSpPr>
        <a:xfrm>
          <a:off x="0" y="0"/>
          <a:ext cx="2243667" cy="571500"/>
          <a:chOff x="0" y="0"/>
          <a:chExt cx="2243667" cy="571500"/>
        </a:xfrm>
      </xdr:grpSpPr>
      <xdr:pic>
        <xdr:nvPicPr>
          <xdr:cNvPr id="9" name="Imagen 1" descr="C:\Users\Julio Contreras.PC-Julio\Desktop\Logos AC Consulting\encabezado.jpg">
            <a:extLst>
              <a:ext uri="{FF2B5EF4-FFF2-40B4-BE49-F238E27FC236}">
                <a16:creationId xmlns:a16="http://schemas.microsoft.com/office/drawing/2014/main" id="{4D1BC3E6-C81C-29D1-1451-C8D58A7B73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 name="Imagen 10">
            <a:extLst>
              <a:ext uri="{FF2B5EF4-FFF2-40B4-BE49-F238E27FC236}">
                <a16:creationId xmlns:a16="http://schemas.microsoft.com/office/drawing/2014/main" id="{9AB7489F-8015-703B-C794-FD36E94E221A}"/>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2243666</xdr:colOff>
      <xdr:row>0</xdr:row>
      <xdr:rowOff>571500</xdr:rowOff>
    </xdr:to>
    <xdr:grpSp>
      <xdr:nvGrpSpPr>
        <xdr:cNvPr id="6" name="Grupo 5">
          <a:extLst>
            <a:ext uri="{FF2B5EF4-FFF2-40B4-BE49-F238E27FC236}">
              <a16:creationId xmlns:a16="http://schemas.microsoft.com/office/drawing/2014/main" id="{A4049AED-AF28-B042-B8B9-7B9D14A8C6E1}"/>
            </a:ext>
          </a:extLst>
        </xdr:cNvPr>
        <xdr:cNvGrpSpPr/>
      </xdr:nvGrpSpPr>
      <xdr:grpSpPr>
        <a:xfrm>
          <a:off x="0" y="0"/>
          <a:ext cx="2243666" cy="571500"/>
          <a:chOff x="0" y="0"/>
          <a:chExt cx="2243667" cy="571500"/>
        </a:xfrm>
      </xdr:grpSpPr>
      <xdr:pic>
        <xdr:nvPicPr>
          <xdr:cNvPr id="7" name="Imagen 1" descr="C:\Users\Julio Contreras.PC-Julio\Desktop\Logos AC Consulting\encabezado.jpg">
            <a:extLst>
              <a:ext uri="{FF2B5EF4-FFF2-40B4-BE49-F238E27FC236}">
                <a16:creationId xmlns:a16="http://schemas.microsoft.com/office/drawing/2014/main" id="{13A2D025-4536-9C53-3E19-06710335FF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 name="Imagen 10">
            <a:extLst>
              <a:ext uri="{FF2B5EF4-FFF2-40B4-BE49-F238E27FC236}">
                <a16:creationId xmlns:a16="http://schemas.microsoft.com/office/drawing/2014/main" id="{99193060-06B5-B14A-9E91-C52175263F29}"/>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2991984</xdr:colOff>
      <xdr:row>2</xdr:row>
      <xdr:rowOff>0</xdr:rowOff>
    </xdr:to>
    <xdr:sp macro="" textlink="">
      <xdr:nvSpPr>
        <xdr:cNvPr id="12" name="Recortar rectángulo de esquina del mismo lado 11">
          <a:extLst>
            <a:ext uri="{FF2B5EF4-FFF2-40B4-BE49-F238E27FC236}">
              <a16:creationId xmlns:a16="http://schemas.microsoft.com/office/drawing/2014/main" id="{5C28D012-BEB7-4D4D-A2DE-E3DEE845D682}"/>
            </a:ext>
          </a:extLst>
        </xdr:cNvPr>
        <xdr:cNvSpPr/>
      </xdr:nvSpPr>
      <xdr:spPr>
        <a:xfrm rot="5400000">
          <a:off x="2751881" y="-1735881"/>
          <a:ext cx="508000" cy="6011762"/>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MAPA DE CALOR</a:t>
          </a:r>
          <a:endParaRPr lang="es-MX" sz="1400" i="1"/>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72E458FD-D524-F84E-B140-DA8FAF6F58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14</xdr:row>
      <xdr:rowOff>285751</xdr:rowOff>
    </xdr:from>
    <xdr:to>
      <xdr:col>5</xdr:col>
      <xdr:colOff>582083</xdr:colOff>
      <xdr:row>16</xdr:row>
      <xdr:rowOff>658284</xdr:rowOff>
    </xdr:to>
    <xdr:grpSp>
      <xdr:nvGrpSpPr>
        <xdr:cNvPr id="5" name="Grupo 4">
          <a:extLst>
            <a:ext uri="{FF2B5EF4-FFF2-40B4-BE49-F238E27FC236}">
              <a16:creationId xmlns:a16="http://schemas.microsoft.com/office/drawing/2014/main" id="{80E3214B-083A-3F47-AE6B-CEBFA34B175D}"/>
            </a:ext>
          </a:extLst>
        </xdr:cNvPr>
        <xdr:cNvGrpSpPr/>
      </xdr:nvGrpSpPr>
      <xdr:grpSpPr>
        <a:xfrm>
          <a:off x="2402417" y="2868084"/>
          <a:ext cx="3058583" cy="742950"/>
          <a:chOff x="2465917" y="3869267"/>
          <a:chExt cx="3058583" cy="742950"/>
        </a:xfrm>
      </xdr:grpSpPr>
      <xdr:pic>
        <xdr:nvPicPr>
          <xdr:cNvPr id="6" name="Imagen 1" descr="C:\Users\Julio Contreras.PC-Julio\Desktop\Logos AC Consulting\encabezado.jpg">
            <a:extLst>
              <a:ext uri="{FF2B5EF4-FFF2-40B4-BE49-F238E27FC236}">
                <a16:creationId xmlns:a16="http://schemas.microsoft.com/office/drawing/2014/main" id="{3CEEBCDA-3F92-7527-AA2E-C71FCE7FE6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Imagen 6">
            <a:extLst>
              <a:ext uri="{FF2B5EF4-FFF2-40B4-BE49-F238E27FC236}">
                <a16:creationId xmlns:a16="http://schemas.microsoft.com/office/drawing/2014/main" id="{A4ABD605-B6C5-DB0A-9AFE-2F48AAB89836}"/>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254000</xdr:colOff>
      <xdr:row>0</xdr:row>
      <xdr:rowOff>571500</xdr:rowOff>
    </xdr:to>
    <xdr:grpSp>
      <xdr:nvGrpSpPr>
        <xdr:cNvPr id="2" name="Grupo 1">
          <a:extLst>
            <a:ext uri="{FF2B5EF4-FFF2-40B4-BE49-F238E27FC236}">
              <a16:creationId xmlns:a16="http://schemas.microsoft.com/office/drawing/2014/main" id="{E2AE58AC-4995-D248-A0BD-B65A764AB1BA}"/>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152B55D1-E778-B4CB-5EA6-286F8F9814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23B073AD-6E15-BDF0-10A8-126791E387D8}"/>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3</xdr:col>
      <xdr:colOff>1032933</xdr:colOff>
      <xdr:row>2</xdr:row>
      <xdr:rowOff>0</xdr:rowOff>
    </xdr:to>
    <xdr:sp macro="" textlink="">
      <xdr:nvSpPr>
        <xdr:cNvPr id="5" name="Recortar rectángulo de esquina del mismo lado 4">
          <a:extLst>
            <a:ext uri="{FF2B5EF4-FFF2-40B4-BE49-F238E27FC236}">
              <a16:creationId xmlns:a16="http://schemas.microsoft.com/office/drawing/2014/main" id="{0EF84494-D5C9-154C-BFA3-1EFF231FB599}"/>
            </a:ext>
          </a:extLst>
        </xdr:cNvPr>
        <xdr:cNvSpPr/>
      </xdr:nvSpPr>
      <xdr:spPr>
        <a:xfrm rot="5400000">
          <a:off x="2770717" y="-1754717"/>
          <a:ext cx="508000" cy="6049433"/>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ABC (PROPUESTA DE AJUSTE SALARIAL)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254000</xdr:colOff>
      <xdr:row>0</xdr:row>
      <xdr:rowOff>571500</xdr:rowOff>
    </xdr:to>
    <xdr:grpSp>
      <xdr:nvGrpSpPr>
        <xdr:cNvPr id="2" name="Grupo 1">
          <a:extLst>
            <a:ext uri="{FF2B5EF4-FFF2-40B4-BE49-F238E27FC236}">
              <a16:creationId xmlns:a16="http://schemas.microsoft.com/office/drawing/2014/main" id="{76D3954B-1EF4-9F48-A4A4-840C80BD0CF5}"/>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6B7DC3DD-23F6-5FC2-25F7-539F0F6D4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5BC73590-A603-511E-53EF-0F0CC0C6AC26}"/>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3</xdr:col>
      <xdr:colOff>1865488</xdr:colOff>
      <xdr:row>2</xdr:row>
      <xdr:rowOff>0</xdr:rowOff>
    </xdr:to>
    <xdr:sp macro="" textlink="">
      <xdr:nvSpPr>
        <xdr:cNvPr id="5" name="Recortar rectángulo de esquina del mismo lado 4">
          <a:extLst>
            <a:ext uri="{FF2B5EF4-FFF2-40B4-BE49-F238E27FC236}">
              <a16:creationId xmlns:a16="http://schemas.microsoft.com/office/drawing/2014/main" id="{6BDB9381-B699-064F-BEFD-BA6C109B29BD}"/>
            </a:ext>
          </a:extLst>
        </xdr:cNvPr>
        <xdr:cNvSpPr/>
      </xdr:nvSpPr>
      <xdr:spPr>
        <a:xfrm rot="5400000">
          <a:off x="2767894" y="-1751894"/>
          <a:ext cx="508000" cy="6043788"/>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ESTRATEGIA DE PORCENTAJE DE AJUSTE POR INDICE COMPUESTO Y DESEMPEÑO</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2243667</xdr:colOff>
      <xdr:row>0</xdr:row>
      <xdr:rowOff>571500</xdr:rowOff>
    </xdr:to>
    <xdr:grpSp>
      <xdr:nvGrpSpPr>
        <xdr:cNvPr id="2" name="Grupo 1">
          <a:extLst>
            <a:ext uri="{FF2B5EF4-FFF2-40B4-BE49-F238E27FC236}">
              <a16:creationId xmlns:a16="http://schemas.microsoft.com/office/drawing/2014/main" id="{378579DD-A24C-5D48-B7CB-78F21AECDC89}"/>
            </a:ext>
          </a:extLst>
        </xdr:cNvPr>
        <xdr:cNvGrpSpPr/>
      </xdr:nvGrpSpPr>
      <xdr:grpSpPr>
        <a:xfrm>
          <a:off x="0" y="0"/>
          <a:ext cx="2243667" cy="571500"/>
          <a:chOff x="0" y="0"/>
          <a:chExt cx="2243667" cy="571500"/>
        </a:xfrm>
      </xdr:grpSpPr>
      <xdr:pic>
        <xdr:nvPicPr>
          <xdr:cNvPr id="5" name="Imagen 1" descr="C:\Users\Julio Contreras.PC-Julio\Desktop\Logos AC Consulting\encabezado.jpg">
            <a:extLst>
              <a:ext uri="{FF2B5EF4-FFF2-40B4-BE49-F238E27FC236}">
                <a16:creationId xmlns:a16="http://schemas.microsoft.com/office/drawing/2014/main" id="{74B90F32-6575-4C94-44E3-B8915D4D47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n 5">
            <a:extLst>
              <a:ext uri="{FF2B5EF4-FFF2-40B4-BE49-F238E27FC236}">
                <a16:creationId xmlns:a16="http://schemas.microsoft.com/office/drawing/2014/main" id="{09942C8D-2E0F-F251-9DC1-5036C977D2C8}"/>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0</xdr:rowOff>
    </xdr:from>
    <xdr:to>
      <xdr:col>1</xdr:col>
      <xdr:colOff>2893206</xdr:colOff>
      <xdr:row>2</xdr:row>
      <xdr:rowOff>0</xdr:rowOff>
    </xdr:to>
    <xdr:sp macro="" textlink="">
      <xdr:nvSpPr>
        <xdr:cNvPr id="3" name="Recortar rectángulo de esquina del mismo lado 2">
          <a:extLst>
            <a:ext uri="{FF2B5EF4-FFF2-40B4-BE49-F238E27FC236}">
              <a16:creationId xmlns:a16="http://schemas.microsoft.com/office/drawing/2014/main" id="{51FDD0F9-4667-E740-9531-C761B8B0031E}"/>
            </a:ext>
          </a:extLst>
        </xdr:cNvPr>
        <xdr:cNvSpPr/>
      </xdr:nvSpPr>
      <xdr:spPr>
        <a:xfrm rot="5400000">
          <a:off x="2751881" y="-1735881"/>
          <a:ext cx="508000" cy="6011762"/>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baseline="0"/>
            <a:t>SIMULADOR DE AJUSTE SALARIAL</a:t>
          </a:r>
          <a:endParaRPr lang="es-MX" sz="1400" i="1"/>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A4A900DB-76B5-CA4B-A24E-5B08CE40705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243415</xdr:colOff>
      <xdr:row>14</xdr:row>
      <xdr:rowOff>42332</xdr:rowOff>
    </xdr:from>
    <xdr:to>
      <xdr:col>5</xdr:col>
      <xdr:colOff>825498</xdr:colOff>
      <xdr:row>16</xdr:row>
      <xdr:rowOff>414865</xdr:rowOff>
    </xdr:to>
    <xdr:grpSp>
      <xdr:nvGrpSpPr>
        <xdr:cNvPr id="3" name="Grupo 2">
          <a:extLst>
            <a:ext uri="{FF2B5EF4-FFF2-40B4-BE49-F238E27FC236}">
              <a16:creationId xmlns:a16="http://schemas.microsoft.com/office/drawing/2014/main" id="{E8F1E7B2-952E-C940-9FDD-9A7993451258}"/>
            </a:ext>
          </a:extLst>
        </xdr:cNvPr>
        <xdr:cNvGrpSpPr/>
      </xdr:nvGrpSpPr>
      <xdr:grpSpPr>
        <a:xfrm>
          <a:off x="2645832" y="2624665"/>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DEAB8EE9-7F33-2D08-9ED2-95A399A7A0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D4C557C2-880E-1437-0A80-23F8E5188DD6}"/>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571500</xdr:rowOff>
    </xdr:to>
    <xdr:grpSp>
      <xdr:nvGrpSpPr>
        <xdr:cNvPr id="2" name="Grupo 1">
          <a:extLst>
            <a:ext uri="{FF2B5EF4-FFF2-40B4-BE49-F238E27FC236}">
              <a16:creationId xmlns:a16="http://schemas.microsoft.com/office/drawing/2014/main" id="{23C46A24-79A6-DE4E-A5FF-BD5C4A4E73C6}"/>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7ACF1E74-6F5E-08F9-1358-EDABB0541B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7A84EC91-F42E-FC61-4308-95C453FD3204}"/>
              </a:ext>
            </a:extLst>
          </xdr:cNvPr>
          <xdr:cNvPicPr>
            <a:picLocks noChangeAspect="1"/>
          </xdr:cNvPicPr>
        </xdr:nvPicPr>
        <xdr:blipFill>
          <a:blip xmlns:r="http://schemas.openxmlformats.org/officeDocument/2006/relationships" r:embed="rId2"/>
          <a:stretch>
            <a:fillRect/>
          </a:stretch>
        </xdr:blipFill>
        <xdr:spPr>
          <a:xfrm>
            <a:off x="959556" y="42333"/>
            <a:ext cx="1284111" cy="433827"/>
          </a:xfrm>
          <a:prstGeom prst="rect">
            <a:avLst/>
          </a:prstGeom>
        </xdr:spPr>
      </xdr:pic>
    </xdr:grpSp>
    <xdr:clientData/>
  </xdr:twoCellAnchor>
  <xdr:twoCellAnchor>
    <xdr:from>
      <xdr:col>0</xdr:col>
      <xdr:colOff>0</xdr:colOff>
      <xdr:row>1</xdr:row>
      <xdr:rowOff>36286</xdr:rowOff>
    </xdr:from>
    <xdr:to>
      <xdr:col>5</xdr:col>
      <xdr:colOff>98777</xdr:colOff>
      <xdr:row>2</xdr:row>
      <xdr:rowOff>36286</xdr:rowOff>
    </xdr:to>
    <xdr:sp macro="" textlink="">
      <xdr:nvSpPr>
        <xdr:cNvPr id="5" name="Recortar rectángulo de esquina del mismo lado 4">
          <a:extLst>
            <a:ext uri="{FF2B5EF4-FFF2-40B4-BE49-F238E27FC236}">
              <a16:creationId xmlns:a16="http://schemas.microsoft.com/office/drawing/2014/main" id="{BEAFB860-8ED7-3C42-A42E-22D85D6561A2}"/>
            </a:ext>
          </a:extLst>
        </xdr:cNvPr>
        <xdr:cNvSpPr/>
      </xdr:nvSpPr>
      <xdr:spPr>
        <a:xfrm rot="5400000">
          <a:off x="2758722" y="-1706436"/>
          <a:ext cx="508000" cy="6025444"/>
        </a:xfrm>
        <a:prstGeom prst="snip2SameRect">
          <a:avLst/>
        </a:prstGeom>
        <a:solidFill>
          <a:srgbClr val="2C3D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t"/>
        <a:lstStyle/>
        <a:p>
          <a:pPr algn="l"/>
          <a:r>
            <a:rPr lang="es-MX" sz="1400" i="1"/>
            <a:t>	DATA MERCADO GENERAL</a:t>
          </a:r>
        </a:p>
      </xdr:txBody>
    </xdr:sp>
    <xdr:clientData/>
  </xdr:twoCellAnchor>
  <xdr:twoCellAnchor editAs="oneCell">
    <xdr:from>
      <xdr:col>0</xdr:col>
      <xdr:colOff>0</xdr:colOff>
      <xdr:row>1</xdr:row>
      <xdr:rowOff>0</xdr:rowOff>
    </xdr:from>
    <xdr:to>
      <xdr:col>0</xdr:col>
      <xdr:colOff>578554</xdr:colOff>
      <xdr:row>2</xdr:row>
      <xdr:rowOff>157337</xdr:rowOff>
    </xdr:to>
    <xdr:pic>
      <xdr:nvPicPr>
        <xdr:cNvPr id="6" name="Imagen 5">
          <a:extLst>
            <a:ext uri="{FF2B5EF4-FFF2-40B4-BE49-F238E27FC236}">
              <a16:creationId xmlns:a16="http://schemas.microsoft.com/office/drawing/2014/main" id="{2A84B979-A9BF-014A-812F-F6DDDED500DE}"/>
            </a:ext>
          </a:extLst>
        </xdr:cNvPr>
        <xdr:cNvPicPr>
          <a:picLocks noChangeAspect="1"/>
        </xdr:cNvPicPr>
      </xdr:nvPicPr>
      <xdr:blipFill>
        <a:blip xmlns:r="http://schemas.openxmlformats.org/officeDocument/2006/relationships" r:embed="rId3"/>
        <a:stretch>
          <a:fillRect/>
        </a:stretch>
      </xdr:blipFill>
      <xdr:spPr>
        <a:xfrm>
          <a:off x="0" y="1016000"/>
          <a:ext cx="578554" cy="66533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774700</xdr:colOff>
      <xdr:row>9</xdr:row>
      <xdr:rowOff>190500</xdr:rowOff>
    </xdr:to>
    <xdr:pic>
      <xdr:nvPicPr>
        <xdr:cNvPr id="2" name="Picture 5" descr="Alamy_AAYK2P_PPT">
          <a:extLst>
            <a:ext uri="{FF2B5EF4-FFF2-40B4-BE49-F238E27FC236}">
              <a16:creationId xmlns:a16="http://schemas.microsoft.com/office/drawing/2014/main" id="{0FC602DC-8BC8-2041-A389-5FD3CB4655A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56515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243415</xdr:colOff>
      <xdr:row>14</xdr:row>
      <xdr:rowOff>42332</xdr:rowOff>
    </xdr:from>
    <xdr:to>
      <xdr:col>5</xdr:col>
      <xdr:colOff>825498</xdr:colOff>
      <xdr:row>16</xdr:row>
      <xdr:rowOff>414865</xdr:rowOff>
    </xdr:to>
    <xdr:grpSp>
      <xdr:nvGrpSpPr>
        <xdr:cNvPr id="3" name="Grupo 2">
          <a:extLst>
            <a:ext uri="{FF2B5EF4-FFF2-40B4-BE49-F238E27FC236}">
              <a16:creationId xmlns:a16="http://schemas.microsoft.com/office/drawing/2014/main" id="{E719DD24-E9BE-1E47-99EE-BDCE184A669E}"/>
            </a:ext>
          </a:extLst>
        </xdr:cNvPr>
        <xdr:cNvGrpSpPr/>
      </xdr:nvGrpSpPr>
      <xdr:grpSpPr>
        <a:xfrm>
          <a:off x="2645832" y="2624665"/>
          <a:ext cx="3058583" cy="742950"/>
          <a:chOff x="2465917" y="3869267"/>
          <a:chExt cx="3058583" cy="742950"/>
        </a:xfrm>
      </xdr:grpSpPr>
      <xdr:pic>
        <xdr:nvPicPr>
          <xdr:cNvPr id="4" name="Imagen 1" descr="C:\Users\Julio Contreras.PC-Julio\Desktop\Logos AC Consulting\encabezado.jpg">
            <a:extLst>
              <a:ext uri="{FF2B5EF4-FFF2-40B4-BE49-F238E27FC236}">
                <a16:creationId xmlns:a16="http://schemas.microsoft.com/office/drawing/2014/main" id="{B6697A5B-6E35-4E38-6175-5D1357F62A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65917" y="3869267"/>
            <a:ext cx="11684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n 4">
            <a:extLst>
              <a:ext uri="{FF2B5EF4-FFF2-40B4-BE49-F238E27FC236}">
                <a16:creationId xmlns:a16="http://schemas.microsoft.com/office/drawing/2014/main" id="{A51A22B5-11F7-83AA-1109-9BCC8668624A}"/>
              </a:ext>
            </a:extLst>
          </xdr:cNvPr>
          <xdr:cNvPicPr>
            <a:picLocks noChangeAspect="1"/>
          </xdr:cNvPicPr>
        </xdr:nvPicPr>
        <xdr:blipFill>
          <a:blip xmlns:r="http://schemas.openxmlformats.org/officeDocument/2006/relationships" r:embed="rId3"/>
          <a:stretch>
            <a:fillRect/>
          </a:stretch>
        </xdr:blipFill>
        <xdr:spPr>
          <a:xfrm>
            <a:off x="3757083" y="3937001"/>
            <a:ext cx="1767417" cy="597109"/>
          </a:xfrm>
          <a:prstGeom prst="rect">
            <a:avLst/>
          </a:prstGeom>
        </xdr:spPr>
      </xdr:pic>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812800</xdr:colOff>
      <xdr:row>1</xdr:row>
      <xdr:rowOff>152400</xdr:rowOff>
    </xdr:to>
    <xdr:pic>
      <xdr:nvPicPr>
        <xdr:cNvPr id="60773" name="Imagen 1" descr="C:\Users\Julio Contreras.PC-Julio\Desktop\Logos AC Consulting\encabezado.jpg">
          <a:extLst>
            <a:ext uri="{FF2B5EF4-FFF2-40B4-BE49-F238E27FC236}">
              <a16:creationId xmlns:a16="http://schemas.microsoft.com/office/drawing/2014/main" id="{FE530338-1671-3C4E-8EE0-5A34E9DB3B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86690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1460500</xdr:colOff>
      <xdr:row>1</xdr:row>
      <xdr:rowOff>25400</xdr:rowOff>
    </xdr:from>
    <xdr:to>
      <xdr:col>12</xdr:col>
      <xdr:colOff>711200</xdr:colOff>
      <xdr:row>33</xdr:row>
      <xdr:rowOff>152400</xdr:rowOff>
    </xdr:to>
    <xdr:pic>
      <xdr:nvPicPr>
        <xdr:cNvPr id="60774" name="Imagen 2">
          <a:extLst>
            <a:ext uri="{FF2B5EF4-FFF2-40B4-BE49-F238E27FC236}">
              <a16:creationId xmlns:a16="http://schemas.microsoft.com/office/drawing/2014/main" id="{842A6468-ABE6-6F41-BBFC-A1823ECDA1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37800" y="939800"/>
          <a:ext cx="4927600" cy="662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431800</xdr:colOff>
      <xdr:row>0</xdr:row>
      <xdr:rowOff>495300</xdr:rowOff>
    </xdr:from>
    <xdr:to>
      <xdr:col>12</xdr:col>
      <xdr:colOff>723900</xdr:colOff>
      <xdr:row>0</xdr:row>
      <xdr:rowOff>787400</xdr:rowOff>
    </xdr:to>
    <xdr:pic>
      <xdr:nvPicPr>
        <xdr:cNvPr id="60775" name="Imagen 4">
          <a:hlinkClick xmlns:r="http://schemas.openxmlformats.org/officeDocument/2006/relationships" r:id="rId3"/>
          <a:extLst>
            <a:ext uri="{FF2B5EF4-FFF2-40B4-BE49-F238E27FC236}">
              <a16:creationId xmlns:a16="http://schemas.microsoft.com/office/drawing/2014/main" id="{50FFEC6C-DA58-9346-B660-F51390C09264}"/>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4986000" y="495300"/>
          <a:ext cx="292100" cy="292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419100</xdr:colOff>
      <xdr:row>0</xdr:row>
      <xdr:rowOff>88900</xdr:rowOff>
    </xdr:from>
    <xdr:to>
      <xdr:col>12</xdr:col>
      <xdr:colOff>711200</xdr:colOff>
      <xdr:row>0</xdr:row>
      <xdr:rowOff>393700</xdr:rowOff>
    </xdr:to>
    <xdr:pic>
      <xdr:nvPicPr>
        <xdr:cNvPr id="60776" name="Picture 5">
          <a:hlinkClick xmlns:r="http://schemas.openxmlformats.org/officeDocument/2006/relationships" r:id="rId5"/>
          <a:extLst>
            <a:ext uri="{FF2B5EF4-FFF2-40B4-BE49-F238E27FC236}">
              <a16:creationId xmlns:a16="http://schemas.microsoft.com/office/drawing/2014/main" id="{516B33EE-0E4C-A444-A619-51F2F908C28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505" t="1430" r="27486" b="34187"/>
        <a:stretch>
          <a:fillRect/>
        </a:stretch>
      </xdr:blipFill>
      <xdr:spPr bwMode="auto">
        <a:xfrm>
          <a:off x="14973300" y="88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203200</xdr:colOff>
      <xdr:row>0</xdr:row>
      <xdr:rowOff>0</xdr:rowOff>
    </xdr:from>
    <xdr:to>
      <xdr:col>12</xdr:col>
      <xdr:colOff>495300</xdr:colOff>
      <xdr:row>0</xdr:row>
      <xdr:rowOff>304800</xdr:rowOff>
    </xdr:to>
    <xdr:pic>
      <xdr:nvPicPr>
        <xdr:cNvPr id="61886" name="Picture 5">
          <a:hlinkClick xmlns:r="http://schemas.openxmlformats.org/officeDocument/2006/relationships" r:id="rId1"/>
          <a:extLst>
            <a:ext uri="{FF2B5EF4-FFF2-40B4-BE49-F238E27FC236}">
              <a16:creationId xmlns:a16="http://schemas.microsoft.com/office/drawing/2014/main" id="{D5951468-DA12-4743-B5C4-5D18534EE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505" t="1430" r="27486" b="34187"/>
        <a:stretch>
          <a:fillRect/>
        </a:stretch>
      </xdr:blipFill>
      <xdr:spPr bwMode="auto">
        <a:xfrm>
          <a:off x="12026900" y="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203200</xdr:colOff>
      <xdr:row>0</xdr:row>
      <xdr:rowOff>342900</xdr:rowOff>
    </xdr:from>
    <xdr:to>
      <xdr:col>12</xdr:col>
      <xdr:colOff>495300</xdr:colOff>
      <xdr:row>0</xdr:row>
      <xdr:rowOff>647700</xdr:rowOff>
    </xdr:to>
    <xdr:pic>
      <xdr:nvPicPr>
        <xdr:cNvPr id="61887" name="Picture 5">
          <a:hlinkClick xmlns:r="http://schemas.openxmlformats.org/officeDocument/2006/relationships" r:id="rId3"/>
          <a:extLst>
            <a:ext uri="{FF2B5EF4-FFF2-40B4-BE49-F238E27FC236}">
              <a16:creationId xmlns:a16="http://schemas.microsoft.com/office/drawing/2014/main" id="{2362971C-69C0-AF4B-A0DC-3007F4220C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7505" t="1430" r="27486" b="34187"/>
        <a:stretch>
          <a:fillRect/>
        </a:stretch>
      </xdr:blipFill>
      <xdr:spPr bwMode="auto">
        <a:xfrm>
          <a:off x="12026900" y="342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450272</xdr:colOff>
      <xdr:row>0</xdr:row>
      <xdr:rowOff>11546</xdr:rowOff>
    </xdr:from>
    <xdr:to>
      <xdr:col>13</xdr:col>
      <xdr:colOff>804390</xdr:colOff>
      <xdr:row>0</xdr:row>
      <xdr:rowOff>727363</xdr:rowOff>
    </xdr:to>
    <xdr:sp macro="" textlink="">
      <xdr:nvSpPr>
        <xdr:cNvPr id="12" name="5 CuadroTexto">
          <a:extLst>
            <a:ext uri="{FF2B5EF4-FFF2-40B4-BE49-F238E27FC236}">
              <a16:creationId xmlns:a16="http://schemas.microsoft.com/office/drawing/2014/main" id="{22A978A8-E55F-7F4A-99A7-9904C12DC04C}"/>
            </a:ext>
          </a:extLst>
        </xdr:cNvPr>
        <xdr:cNvSpPr txBox="1"/>
      </xdr:nvSpPr>
      <xdr:spPr>
        <a:xfrm>
          <a:off x="16896772" y="11546"/>
          <a:ext cx="2246418" cy="715817"/>
        </a:xfrm>
        <a:prstGeom prst="rect">
          <a:avLst/>
        </a:prstGeom>
        <a:noFill/>
      </xdr:spPr>
      <xdr:txBody>
        <a:bodyPr wrap="square" rtlCol="0">
          <a:noAutofit/>
        </a:bodyPr>
        <a:lstStyle>
          <a:defPPr>
            <a:defRPr lang="es-V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ES" sz="1100"/>
            <a:t>@ac_consulting</a:t>
          </a:r>
        </a:p>
        <a:p>
          <a:r>
            <a:rPr lang="es-ES" sz="1100"/>
            <a:t> </a:t>
          </a:r>
        </a:p>
        <a:p>
          <a:r>
            <a:rPr lang="es-ES" sz="1100"/>
            <a:t>@avgh_rrhh</a:t>
          </a:r>
        </a:p>
      </xdr:txBody>
    </xdr:sp>
    <xdr:clientData/>
  </xdr:twoCellAnchor>
  <xdr:twoCellAnchor>
    <xdr:from>
      <xdr:col>0</xdr:col>
      <xdr:colOff>0</xdr:colOff>
      <xdr:row>0</xdr:row>
      <xdr:rowOff>0</xdr:rowOff>
    </xdr:from>
    <xdr:to>
      <xdr:col>3</xdr:col>
      <xdr:colOff>437445</xdr:colOff>
      <xdr:row>0</xdr:row>
      <xdr:rowOff>571500</xdr:rowOff>
    </xdr:to>
    <xdr:grpSp>
      <xdr:nvGrpSpPr>
        <xdr:cNvPr id="2" name="Grupo 1">
          <a:extLst>
            <a:ext uri="{FF2B5EF4-FFF2-40B4-BE49-F238E27FC236}">
              <a16:creationId xmlns:a16="http://schemas.microsoft.com/office/drawing/2014/main" id="{E109127B-BA5B-6348-9E3B-23121B0F57C1}"/>
            </a:ext>
          </a:extLst>
        </xdr:cNvPr>
        <xdr:cNvGrpSpPr/>
      </xdr:nvGrpSpPr>
      <xdr:grpSpPr>
        <a:xfrm>
          <a:off x="0" y="0"/>
          <a:ext cx="2243667" cy="571500"/>
          <a:chOff x="0" y="0"/>
          <a:chExt cx="2243667" cy="571500"/>
        </a:xfrm>
      </xdr:grpSpPr>
      <xdr:pic>
        <xdr:nvPicPr>
          <xdr:cNvPr id="3" name="Imagen 1" descr="C:\Users\Julio Contreras.PC-Julio\Desktop\Logos AC Consulting\encabezado.jpg">
            <a:extLst>
              <a:ext uri="{FF2B5EF4-FFF2-40B4-BE49-F238E27FC236}">
                <a16:creationId xmlns:a16="http://schemas.microsoft.com/office/drawing/2014/main" id="{BC24B010-0C4E-43D7-16EC-5EFD4943937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922867"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n 3">
            <a:extLst>
              <a:ext uri="{FF2B5EF4-FFF2-40B4-BE49-F238E27FC236}">
                <a16:creationId xmlns:a16="http://schemas.microsoft.com/office/drawing/2014/main" id="{F7AA0967-1039-4E76-C5F8-1CC6E53DEEC6}"/>
              </a:ext>
            </a:extLst>
          </xdr:cNvPr>
          <xdr:cNvPicPr>
            <a:picLocks noChangeAspect="1"/>
          </xdr:cNvPicPr>
        </xdr:nvPicPr>
        <xdr:blipFill>
          <a:blip xmlns:r="http://schemas.openxmlformats.org/officeDocument/2006/relationships" r:embed="rId5"/>
          <a:stretch>
            <a:fillRect/>
          </a:stretch>
        </xdr:blipFill>
        <xdr:spPr>
          <a:xfrm>
            <a:off x="959556" y="42333"/>
            <a:ext cx="1284111" cy="433827"/>
          </a:xfrm>
          <a:prstGeom prst="rect">
            <a:avLst/>
          </a:prstGeom>
        </xdr:spPr>
      </xdr:pic>
    </xdr:grpSp>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596900</xdr:colOff>
      <xdr:row>0</xdr:row>
      <xdr:rowOff>317500</xdr:rowOff>
    </xdr:from>
    <xdr:to>
      <xdr:col>3</xdr:col>
      <xdr:colOff>723900</xdr:colOff>
      <xdr:row>10</xdr:row>
      <xdr:rowOff>127000</xdr:rowOff>
    </xdr:to>
    <xdr:pic>
      <xdr:nvPicPr>
        <xdr:cNvPr id="63088" name="Imagen 1">
          <a:extLst>
            <a:ext uri="{FF2B5EF4-FFF2-40B4-BE49-F238E27FC236}">
              <a16:creationId xmlns:a16="http://schemas.microsoft.com/office/drawing/2014/main" id="{2AE815F3-048A-AD48-9243-94054F8898D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6900" y="317500"/>
          <a:ext cx="2603500" cy="2590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523876</xdr:colOff>
      <xdr:row>0</xdr:row>
      <xdr:rowOff>47626</xdr:rowOff>
    </xdr:from>
    <xdr:to>
      <xdr:col>9</xdr:col>
      <xdr:colOff>346792</xdr:colOff>
      <xdr:row>10</xdr:row>
      <xdr:rowOff>114300</xdr:rowOff>
    </xdr:to>
    <xdr:sp macro="" textlink="">
      <xdr:nvSpPr>
        <xdr:cNvPr id="3" name="Rectángulo redondeado 2">
          <a:extLst>
            <a:ext uri="{FF2B5EF4-FFF2-40B4-BE49-F238E27FC236}">
              <a16:creationId xmlns:a16="http://schemas.microsoft.com/office/drawing/2014/main" id="{51424B2A-D391-014B-B8A4-F267AD596AFC}"/>
            </a:ext>
          </a:extLst>
        </xdr:cNvPr>
        <xdr:cNvSpPr/>
      </xdr:nvSpPr>
      <xdr:spPr>
        <a:xfrm>
          <a:off x="3825876" y="47626"/>
          <a:ext cx="3950416" cy="2847974"/>
        </a:xfrm>
        <a:prstGeom prst="roundRect">
          <a:avLst/>
        </a:prstGeom>
        <a:solidFill>
          <a:srgbClr val="0A294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s-ES"/>
          </a:defPPr>
          <a:lvl1pPr algn="l" rtl="0" eaLnBrk="0" fontAlgn="base" hangingPunct="0">
            <a:spcBef>
              <a:spcPct val="0"/>
            </a:spcBef>
            <a:spcAft>
              <a:spcPct val="0"/>
            </a:spcAft>
            <a:defRPr kern="1200">
              <a:solidFill>
                <a:schemeClr val="lt1"/>
              </a:solidFill>
              <a:latin typeface="+mn-lt"/>
              <a:ea typeface="+mn-ea"/>
              <a:cs typeface="+mn-cs"/>
            </a:defRPr>
          </a:lvl1pPr>
          <a:lvl2pPr marL="457200" algn="l" rtl="0" eaLnBrk="0" fontAlgn="base" hangingPunct="0">
            <a:spcBef>
              <a:spcPct val="0"/>
            </a:spcBef>
            <a:spcAft>
              <a:spcPct val="0"/>
            </a:spcAft>
            <a:defRPr kern="1200">
              <a:solidFill>
                <a:schemeClr val="lt1"/>
              </a:solidFill>
              <a:latin typeface="+mn-lt"/>
              <a:ea typeface="+mn-ea"/>
              <a:cs typeface="+mn-cs"/>
            </a:defRPr>
          </a:lvl2pPr>
          <a:lvl3pPr marL="914400" algn="l" rtl="0" eaLnBrk="0" fontAlgn="base" hangingPunct="0">
            <a:spcBef>
              <a:spcPct val="0"/>
            </a:spcBef>
            <a:spcAft>
              <a:spcPct val="0"/>
            </a:spcAft>
            <a:defRPr kern="1200">
              <a:solidFill>
                <a:schemeClr val="lt1"/>
              </a:solidFill>
              <a:latin typeface="+mn-lt"/>
              <a:ea typeface="+mn-ea"/>
              <a:cs typeface="+mn-cs"/>
            </a:defRPr>
          </a:lvl3pPr>
          <a:lvl4pPr marL="1371600" algn="l" rtl="0" eaLnBrk="0" fontAlgn="base" hangingPunct="0">
            <a:spcBef>
              <a:spcPct val="0"/>
            </a:spcBef>
            <a:spcAft>
              <a:spcPct val="0"/>
            </a:spcAft>
            <a:defRPr kern="1200">
              <a:solidFill>
                <a:schemeClr val="lt1"/>
              </a:solidFill>
              <a:latin typeface="+mn-lt"/>
              <a:ea typeface="+mn-ea"/>
              <a:cs typeface="+mn-cs"/>
            </a:defRPr>
          </a:lvl4pPr>
          <a:lvl5pPr marL="1828800" algn="l" rtl="0" eaLnBrk="0" fontAlgn="base" hangingPunct="0">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fontAlgn="auto" hangingPunct="1">
            <a:lnSpc>
              <a:spcPts val="2300"/>
            </a:lnSpc>
            <a:spcBef>
              <a:spcPts val="0"/>
            </a:spcBef>
            <a:spcAft>
              <a:spcPts val="0"/>
            </a:spcAft>
            <a:defRPr/>
          </a:pPr>
          <a:r>
            <a:rPr lang="es-ES" sz="1800">
              <a:latin typeface="Calibri" panose="020F0502020204030204" pitchFamily="34" charset="0"/>
              <a:cs typeface="Calibri" panose="020F0502020204030204" pitchFamily="34" charset="0"/>
            </a:rPr>
            <a:t>www.acconsult.net</a:t>
          </a:r>
        </a:p>
        <a:p>
          <a:pPr algn="ctr" eaLnBrk="1" fontAlgn="auto" hangingPunct="1">
            <a:lnSpc>
              <a:spcPts val="2300"/>
            </a:lnSpc>
            <a:spcBef>
              <a:spcPts val="0"/>
            </a:spcBef>
            <a:spcAft>
              <a:spcPts val="0"/>
            </a:spcAft>
            <a:defRPr/>
          </a:pPr>
          <a:r>
            <a:rPr lang="es-ES" sz="1800">
              <a:latin typeface="Calibri" panose="020F0502020204030204" pitchFamily="34" charset="0"/>
              <a:cs typeface="Calibri" panose="020F0502020204030204" pitchFamily="34" charset="0"/>
            </a:rPr>
            <a:t>contacto@acconsult.net</a:t>
          </a:r>
        </a:p>
        <a:p>
          <a:pPr algn="ctr" eaLnBrk="1" fontAlgn="auto" hangingPunct="1">
            <a:lnSpc>
              <a:spcPts val="2300"/>
            </a:lnSpc>
            <a:spcBef>
              <a:spcPts val="0"/>
            </a:spcBef>
            <a:spcAft>
              <a:spcPts val="0"/>
            </a:spcAft>
            <a:defRPr/>
          </a:pPr>
          <a:endParaRPr lang="es-CO" sz="1800">
            <a:solidFill>
              <a:schemeClr val="bg1"/>
            </a:solidFill>
            <a:latin typeface="Calibri" panose="020F0502020204030204" pitchFamily="34" charset="0"/>
            <a:cs typeface="Calibri" panose="020F0502020204030204" pitchFamily="34" charset="0"/>
          </a:endParaRPr>
        </a:p>
        <a:p>
          <a:pPr algn="ctr" eaLnBrk="1" fontAlgn="auto" hangingPunct="1">
            <a:lnSpc>
              <a:spcPts val="2300"/>
            </a:lnSpc>
            <a:spcBef>
              <a:spcPts val="0"/>
            </a:spcBef>
            <a:spcAft>
              <a:spcPts val="0"/>
            </a:spcAft>
            <a:defRPr/>
          </a:pPr>
          <a:r>
            <a:rPr lang="es-CO" sz="1800">
              <a:solidFill>
                <a:schemeClr val="bg1"/>
              </a:solidFill>
              <a:latin typeface="Calibri" panose="020F0502020204030204" pitchFamily="34" charset="0"/>
              <a:cs typeface="Calibri" panose="020F0502020204030204" pitchFamily="34" charset="0"/>
            </a:rPr>
            <a:t>Av. La Estancia, CCC Tamanaco, Pirámide Invertida, Piso 5, Oficina 503</a:t>
          </a:r>
        </a:p>
        <a:p>
          <a:pPr algn="ctr" eaLnBrk="1" fontAlgn="auto" hangingPunct="1">
            <a:spcBef>
              <a:spcPts val="0"/>
            </a:spcBef>
            <a:spcAft>
              <a:spcPts val="0"/>
            </a:spcAft>
            <a:defRPr/>
          </a:pPr>
          <a:br>
            <a:rPr lang="es-CO" sz="1800">
              <a:solidFill>
                <a:schemeClr val="bg1"/>
              </a:solidFill>
              <a:latin typeface="Calibri" panose="020F0502020204030204" pitchFamily="34" charset="0"/>
              <a:cs typeface="Calibri" panose="020F0502020204030204" pitchFamily="34" charset="0"/>
            </a:rPr>
          </a:br>
          <a:r>
            <a:rPr lang="es-CO" sz="1800">
              <a:solidFill>
                <a:schemeClr val="bg1"/>
              </a:solidFill>
              <a:latin typeface="Calibri" panose="020F0502020204030204" pitchFamily="34" charset="0"/>
              <a:cs typeface="Calibri" panose="020F0502020204030204" pitchFamily="34" charset="0"/>
            </a:rPr>
            <a:t>Caracas – Venezuela</a:t>
          </a:r>
          <a:endParaRPr lang="es-VE" sz="1800" i="1">
            <a:latin typeface="Calibri" panose="020F0502020204030204" pitchFamily="34" charset="0"/>
            <a:cs typeface="Calibri" panose="020F0502020204030204" pitchFamily="34" charset="0"/>
          </a:endParaRPr>
        </a:p>
      </xdr:txBody>
    </xdr:sp>
    <xdr:clientData/>
  </xdr:twoCellAnchor>
  <xdr:twoCellAnchor>
    <xdr:from>
      <xdr:col>4</xdr:col>
      <xdr:colOff>508000</xdr:colOff>
      <xdr:row>11</xdr:row>
      <xdr:rowOff>95250</xdr:rowOff>
    </xdr:from>
    <xdr:to>
      <xdr:col>9</xdr:col>
      <xdr:colOff>317499</xdr:colOff>
      <xdr:row>25</xdr:row>
      <xdr:rowOff>26368</xdr:rowOff>
    </xdr:to>
    <xdr:sp macro="" textlink="">
      <xdr:nvSpPr>
        <xdr:cNvPr id="8" name="Rectángulo redondeado 2">
          <a:extLst>
            <a:ext uri="{FF2B5EF4-FFF2-40B4-BE49-F238E27FC236}">
              <a16:creationId xmlns:a16="http://schemas.microsoft.com/office/drawing/2014/main" id="{6B897858-EAF5-E24F-A4F4-AD6D969659E7}"/>
            </a:ext>
          </a:extLst>
        </xdr:cNvPr>
        <xdr:cNvSpPr/>
      </xdr:nvSpPr>
      <xdr:spPr>
        <a:xfrm>
          <a:off x="3810000" y="3079750"/>
          <a:ext cx="3936999" cy="2775918"/>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s-ES"/>
          </a:defPPr>
          <a:lvl1pPr algn="l" rtl="0" eaLnBrk="0" fontAlgn="base" hangingPunct="0">
            <a:spcBef>
              <a:spcPct val="0"/>
            </a:spcBef>
            <a:spcAft>
              <a:spcPct val="0"/>
            </a:spcAft>
            <a:defRPr kern="1200">
              <a:solidFill>
                <a:schemeClr val="lt1"/>
              </a:solidFill>
              <a:latin typeface="+mn-lt"/>
              <a:ea typeface="+mn-ea"/>
              <a:cs typeface="+mn-cs"/>
            </a:defRPr>
          </a:lvl1pPr>
          <a:lvl2pPr marL="457200" algn="l" rtl="0" eaLnBrk="0" fontAlgn="base" hangingPunct="0">
            <a:spcBef>
              <a:spcPct val="0"/>
            </a:spcBef>
            <a:spcAft>
              <a:spcPct val="0"/>
            </a:spcAft>
            <a:defRPr kern="1200">
              <a:solidFill>
                <a:schemeClr val="lt1"/>
              </a:solidFill>
              <a:latin typeface="+mn-lt"/>
              <a:ea typeface="+mn-ea"/>
              <a:cs typeface="+mn-cs"/>
            </a:defRPr>
          </a:lvl2pPr>
          <a:lvl3pPr marL="914400" algn="l" rtl="0" eaLnBrk="0" fontAlgn="base" hangingPunct="0">
            <a:spcBef>
              <a:spcPct val="0"/>
            </a:spcBef>
            <a:spcAft>
              <a:spcPct val="0"/>
            </a:spcAft>
            <a:defRPr kern="1200">
              <a:solidFill>
                <a:schemeClr val="lt1"/>
              </a:solidFill>
              <a:latin typeface="+mn-lt"/>
              <a:ea typeface="+mn-ea"/>
              <a:cs typeface="+mn-cs"/>
            </a:defRPr>
          </a:lvl3pPr>
          <a:lvl4pPr marL="1371600" algn="l" rtl="0" eaLnBrk="0" fontAlgn="base" hangingPunct="0">
            <a:spcBef>
              <a:spcPct val="0"/>
            </a:spcBef>
            <a:spcAft>
              <a:spcPct val="0"/>
            </a:spcAft>
            <a:defRPr kern="1200">
              <a:solidFill>
                <a:schemeClr val="lt1"/>
              </a:solidFill>
              <a:latin typeface="+mn-lt"/>
              <a:ea typeface="+mn-ea"/>
              <a:cs typeface="+mn-cs"/>
            </a:defRPr>
          </a:lvl4pPr>
          <a:lvl5pPr marL="1828800" algn="l" rtl="0" eaLnBrk="0" fontAlgn="base" hangingPunct="0">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fontAlgn="auto" hangingPunct="1">
            <a:lnSpc>
              <a:spcPts val="2000"/>
            </a:lnSpc>
            <a:spcBef>
              <a:spcPts val="0"/>
            </a:spcBef>
            <a:spcAft>
              <a:spcPts val="0"/>
            </a:spcAft>
            <a:defRPr/>
          </a:pPr>
          <a:r>
            <a:rPr lang="es-ES" sz="1800">
              <a:latin typeface="Calibri" panose="020F0502020204030204" pitchFamily="34" charset="0"/>
              <a:cs typeface="Calibri" panose="020F0502020204030204" pitchFamily="34" charset="0"/>
            </a:rPr>
            <a:t>www.avgh.org.ve</a:t>
          </a:r>
        </a:p>
        <a:p>
          <a:pPr algn="ctr" eaLnBrk="1" fontAlgn="auto" hangingPunct="1">
            <a:lnSpc>
              <a:spcPts val="2000"/>
            </a:lnSpc>
            <a:spcBef>
              <a:spcPts val="0"/>
            </a:spcBef>
            <a:spcAft>
              <a:spcPts val="0"/>
            </a:spcAft>
            <a:defRPr/>
          </a:pPr>
          <a:r>
            <a:rPr lang="es-ES" sz="1800">
              <a:latin typeface="Calibri" panose="020F0502020204030204" pitchFamily="34" charset="0"/>
              <a:cs typeface="Calibri" panose="020F0502020204030204" pitchFamily="34" charset="0"/>
            </a:rPr>
            <a:t>informacion@avgh.org.ve</a:t>
          </a:r>
        </a:p>
        <a:p>
          <a:pPr algn="ctr" eaLnBrk="1" fontAlgn="auto" hangingPunct="1">
            <a:lnSpc>
              <a:spcPts val="2000"/>
            </a:lnSpc>
            <a:spcBef>
              <a:spcPts val="0"/>
            </a:spcBef>
            <a:spcAft>
              <a:spcPts val="0"/>
            </a:spcAft>
            <a:defRPr/>
          </a:pPr>
          <a:endParaRPr lang="es-CO" sz="1800">
            <a:solidFill>
              <a:schemeClr val="bg1"/>
            </a:solidFill>
            <a:latin typeface="Calibri" panose="020F0502020204030204" pitchFamily="34" charset="0"/>
            <a:cs typeface="Calibri" panose="020F0502020204030204" pitchFamily="34" charset="0"/>
          </a:endParaRPr>
        </a:p>
        <a:p>
          <a:pPr algn="ctr" eaLnBrk="1" fontAlgn="auto" hangingPunct="1">
            <a:lnSpc>
              <a:spcPts val="2100"/>
            </a:lnSpc>
            <a:spcBef>
              <a:spcPts val="0"/>
            </a:spcBef>
            <a:spcAft>
              <a:spcPts val="0"/>
            </a:spcAft>
            <a:defRPr/>
          </a:pPr>
          <a:r>
            <a:rPr lang="es-CO" sz="1800">
              <a:solidFill>
                <a:schemeClr val="bg1"/>
              </a:solidFill>
              <a:latin typeface="Calibri" panose="020F0502020204030204" pitchFamily="34" charset="0"/>
              <a:cs typeface="Calibri" panose="020F0502020204030204" pitchFamily="34" charset="0"/>
            </a:rPr>
            <a:t>Av. Venezuela</a:t>
          </a:r>
          <a:r>
            <a:rPr lang="es-CO" sz="1800" baseline="0">
              <a:solidFill>
                <a:schemeClr val="bg1"/>
              </a:solidFill>
              <a:latin typeface="Calibri" panose="020F0502020204030204" pitchFamily="34" charset="0"/>
              <a:cs typeface="Calibri" panose="020F0502020204030204" pitchFamily="34" charset="0"/>
            </a:rPr>
            <a:t> de Bello Monte CC El Recreo, Torre sur, Piso 9 Ofc. 9-7</a:t>
          </a:r>
          <a:endParaRPr lang="es-CO" sz="1800">
            <a:solidFill>
              <a:schemeClr val="bg1"/>
            </a:solidFill>
            <a:latin typeface="Calibri" panose="020F0502020204030204" pitchFamily="34" charset="0"/>
            <a:cs typeface="Calibri" panose="020F0502020204030204" pitchFamily="34" charset="0"/>
          </a:endParaRPr>
        </a:p>
        <a:p>
          <a:pPr algn="ctr" eaLnBrk="1" fontAlgn="auto" hangingPunct="1">
            <a:lnSpc>
              <a:spcPts val="1900"/>
            </a:lnSpc>
            <a:spcBef>
              <a:spcPts val="0"/>
            </a:spcBef>
            <a:spcAft>
              <a:spcPts val="0"/>
            </a:spcAft>
            <a:defRPr/>
          </a:pPr>
          <a:br>
            <a:rPr lang="es-CO" sz="1800">
              <a:solidFill>
                <a:schemeClr val="bg1"/>
              </a:solidFill>
              <a:latin typeface="Calibri" panose="020F0502020204030204" pitchFamily="34" charset="0"/>
              <a:cs typeface="Calibri" panose="020F0502020204030204" pitchFamily="34" charset="0"/>
            </a:rPr>
          </a:br>
          <a:r>
            <a:rPr lang="es-CO" sz="1800">
              <a:solidFill>
                <a:schemeClr val="bg1"/>
              </a:solidFill>
              <a:latin typeface="Calibri" panose="020F0502020204030204" pitchFamily="34" charset="0"/>
              <a:cs typeface="Calibri" panose="020F0502020204030204" pitchFamily="34" charset="0"/>
            </a:rPr>
            <a:t>Caracas – Venezuela</a:t>
          </a:r>
          <a:endParaRPr lang="es-VE" sz="1800" i="1">
            <a:latin typeface="Calibri" panose="020F0502020204030204" pitchFamily="34" charset="0"/>
            <a:cs typeface="Calibri" panose="020F0502020204030204" pitchFamily="34" charset="0"/>
          </a:endParaRPr>
        </a:p>
      </xdr:txBody>
    </xdr:sp>
    <xdr:clientData/>
  </xdr:twoCellAnchor>
  <xdr:twoCellAnchor>
    <xdr:from>
      <xdr:col>12</xdr:col>
      <xdr:colOff>203200</xdr:colOff>
      <xdr:row>0</xdr:row>
      <xdr:rowOff>0</xdr:rowOff>
    </xdr:from>
    <xdr:to>
      <xdr:col>12</xdr:col>
      <xdr:colOff>495300</xdr:colOff>
      <xdr:row>0</xdr:row>
      <xdr:rowOff>304800</xdr:rowOff>
    </xdr:to>
    <xdr:pic>
      <xdr:nvPicPr>
        <xdr:cNvPr id="63092" name="Picture 5">
          <a:hlinkClick xmlns:r="http://schemas.openxmlformats.org/officeDocument/2006/relationships" r:id="rId2"/>
          <a:extLst>
            <a:ext uri="{FF2B5EF4-FFF2-40B4-BE49-F238E27FC236}">
              <a16:creationId xmlns:a16="http://schemas.microsoft.com/office/drawing/2014/main" id="{5DC61404-9A4B-0A4F-B682-B3ACE605918D}"/>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7505" t="1430" r="27486" b="34187"/>
        <a:stretch>
          <a:fillRect/>
        </a:stretch>
      </xdr:blipFill>
      <xdr:spPr bwMode="auto">
        <a:xfrm>
          <a:off x="9486900" y="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203200</xdr:colOff>
      <xdr:row>0</xdr:row>
      <xdr:rowOff>342900</xdr:rowOff>
    </xdr:from>
    <xdr:to>
      <xdr:col>12</xdr:col>
      <xdr:colOff>495300</xdr:colOff>
      <xdr:row>0</xdr:row>
      <xdr:rowOff>647700</xdr:rowOff>
    </xdr:to>
    <xdr:pic>
      <xdr:nvPicPr>
        <xdr:cNvPr id="63093" name="Picture 5">
          <a:hlinkClick xmlns:r="http://schemas.openxmlformats.org/officeDocument/2006/relationships" r:id="rId4"/>
          <a:extLst>
            <a:ext uri="{FF2B5EF4-FFF2-40B4-BE49-F238E27FC236}">
              <a16:creationId xmlns:a16="http://schemas.microsoft.com/office/drawing/2014/main" id="{894C2CC0-1182-7D44-A0F5-CF9B58C9DAB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7505" t="1430" r="27486" b="34187"/>
        <a:stretch>
          <a:fillRect/>
        </a:stretch>
      </xdr:blipFill>
      <xdr:spPr bwMode="auto">
        <a:xfrm>
          <a:off x="9486900" y="342900"/>
          <a:ext cx="2921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450272</xdr:colOff>
      <xdr:row>0</xdr:row>
      <xdr:rowOff>11546</xdr:rowOff>
    </xdr:from>
    <xdr:to>
      <xdr:col>13</xdr:col>
      <xdr:colOff>804390</xdr:colOff>
      <xdr:row>0</xdr:row>
      <xdr:rowOff>727363</xdr:rowOff>
    </xdr:to>
    <xdr:sp macro="" textlink="">
      <xdr:nvSpPr>
        <xdr:cNvPr id="19" name="5 CuadroTexto">
          <a:extLst>
            <a:ext uri="{FF2B5EF4-FFF2-40B4-BE49-F238E27FC236}">
              <a16:creationId xmlns:a16="http://schemas.microsoft.com/office/drawing/2014/main" id="{EF2A6CC7-FA0F-FB42-A4D9-B23EB8853519}"/>
            </a:ext>
          </a:extLst>
        </xdr:cNvPr>
        <xdr:cNvSpPr txBox="1"/>
      </xdr:nvSpPr>
      <xdr:spPr>
        <a:xfrm>
          <a:off x="12273972" y="11546"/>
          <a:ext cx="1179618" cy="715817"/>
        </a:xfrm>
        <a:prstGeom prst="rect">
          <a:avLst/>
        </a:prstGeom>
        <a:noFill/>
      </xdr:spPr>
      <xdr:txBody>
        <a:bodyPr wrap="square" rtlCol="0">
          <a:noAutofit/>
        </a:bodyPr>
        <a:lstStyle>
          <a:defPPr>
            <a:defRPr lang="es-V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ES" sz="1100"/>
            <a:t>@ac_consulting</a:t>
          </a:r>
        </a:p>
        <a:p>
          <a:r>
            <a:rPr lang="es-ES" sz="1100"/>
            <a:t> </a:t>
          </a:r>
        </a:p>
        <a:p>
          <a:r>
            <a:rPr lang="es-ES" sz="1100"/>
            <a:t>@avgh_rrhh</a:t>
          </a:r>
        </a:p>
      </xdr:txBody>
    </xdr:sp>
    <xdr:clientData/>
  </xdr:twoCellAnchor>
  <xdr:twoCellAnchor editAs="oneCell">
    <xdr:from>
      <xdr:col>0</xdr:col>
      <xdr:colOff>522111</xdr:colOff>
      <xdr:row>16</xdr:row>
      <xdr:rowOff>0</xdr:rowOff>
    </xdr:from>
    <xdr:to>
      <xdr:col>3</xdr:col>
      <xdr:colOff>747887</xdr:colOff>
      <xdr:row>20</xdr:row>
      <xdr:rowOff>129873</xdr:rowOff>
    </xdr:to>
    <xdr:pic>
      <xdr:nvPicPr>
        <xdr:cNvPr id="2" name="Imagen 1">
          <a:extLst>
            <a:ext uri="{FF2B5EF4-FFF2-40B4-BE49-F238E27FC236}">
              <a16:creationId xmlns:a16="http://schemas.microsoft.com/office/drawing/2014/main" id="{620AD378-A79D-2847-BC9E-D131F0B9FAED}"/>
            </a:ext>
          </a:extLst>
        </xdr:cNvPr>
        <xdr:cNvPicPr>
          <a:picLocks noChangeAspect="1"/>
        </xdr:cNvPicPr>
      </xdr:nvPicPr>
      <xdr:blipFill>
        <a:blip xmlns:r="http://schemas.openxmlformats.org/officeDocument/2006/relationships" r:embed="rId5"/>
        <a:stretch>
          <a:fillRect/>
        </a:stretch>
      </xdr:blipFill>
      <xdr:spPr>
        <a:xfrm>
          <a:off x="522111" y="3922889"/>
          <a:ext cx="2723443" cy="920095"/>
        </a:xfrm>
        <a:prstGeom prst="rect">
          <a:avLst/>
        </a:prstGeom>
      </xdr:spPr>
    </xdr:pic>
    <xdr:clientData/>
  </xdr:twoCellAnchor>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0"/>
  <dimension ref="A12:G25"/>
  <sheetViews>
    <sheetView showGridLines="0" tabSelected="1" zoomScale="120" zoomScaleNormal="120" workbookViewId="0"/>
  </sheetViews>
  <sheetFormatPr baseColWidth="10" defaultColWidth="10.83203125" defaultRowHeight="16"/>
  <cols>
    <col min="1" max="1" width="20.6640625" style="1" customWidth="1"/>
    <col min="2" max="16384" width="10.83203125" style="1"/>
  </cols>
  <sheetData>
    <row r="12" spans="1:7" ht="24">
      <c r="A12" s="12" t="s">
        <v>0</v>
      </c>
      <c r="B12" s="15"/>
      <c r="C12" s="15"/>
      <c r="D12" s="15"/>
      <c r="E12" s="15"/>
      <c r="F12" s="15"/>
      <c r="G12" s="1"/>
    </row>
    <row r="13" spans="1:7" ht="5" customHeight="1">
      <c r="A13" s="12"/>
      <c r="B13" s="12"/>
      <c r="C13" s="12"/>
      <c r="D13" s="12"/>
      <c r="E13" s="12"/>
      <c r="F13" s="2"/>
    </row>
    <row r="14" spans="1:7" ht="24">
      <c r="A14" s="12" t="s">
        <v>1</v>
      </c>
      <c r="B14" s="16"/>
      <c r="C14" s="16"/>
      <c r="D14" s="16"/>
      <c r="E14" s="16"/>
      <c r="F14" s="2"/>
      <c r="G14" s="1"/>
    </row>
    <row r="15" spans="1:7" ht="5" customHeight="1">
      <c r="A15" s="12"/>
      <c r="B15" s="12"/>
      <c r="C15" s="12"/>
      <c r="D15" s="12"/>
      <c r="E15" s="12"/>
      <c r="F15" s="2"/>
    </row>
    <row r="16" spans="1:7" ht="24">
      <c r="A16" s="12" t="s">
        <v>66</v>
      </c>
      <c r="B16" s="16"/>
      <c r="C16" s="16"/>
      <c r="D16" s="16"/>
      <c r="E16" s="16"/>
      <c r="F16" s="2"/>
      <c r="G16" s="1"/>
    </row>
    <row r="17" spans="1:7" ht="5" customHeight="1">
      <c r="A17" s="12"/>
      <c r="B17" s="12"/>
      <c r="C17" s="12"/>
      <c r="D17" s="12"/>
      <c r="E17" s="12"/>
      <c r="F17" s="2"/>
    </row>
    <row r="18" spans="1:7" ht="24">
      <c r="A18" s="12"/>
      <c r="B18" s="16"/>
      <c r="C18" s="16"/>
      <c r="D18" s="16"/>
      <c r="E18" s="16"/>
      <c r="F18" s="2"/>
    </row>
    <row r="19" spans="1:7" ht="5" customHeight="1">
      <c r="A19" s="12"/>
      <c r="B19" s="16"/>
      <c r="C19" s="16"/>
      <c r="D19" s="16"/>
      <c r="E19" s="16"/>
      <c r="F19" s="2"/>
    </row>
    <row r="20" spans="1:7" ht="24">
      <c r="A20" s="12"/>
      <c r="B20" s="16"/>
      <c r="C20" s="16"/>
      <c r="D20" s="16"/>
      <c r="E20" s="16"/>
      <c r="F20" s="2"/>
      <c r="G20" s="1"/>
    </row>
    <row r="25" spans="1:7" ht="17" thickBot="1">
      <c r="A25" s="13"/>
      <c r="B25" s="13"/>
      <c r="C25" s="13"/>
      <c r="D25" s="13"/>
      <c r="E25" s="13"/>
      <c r="F25" s="13"/>
    </row>
  </sheetData>
  <sheetProtection selectLockedCells="1" selectUnlockedCells="1"/>
  <pageMargins left="0.7" right="0.7" top="0.75" bottom="0.75" header="0.3" footer="0.3"/>
  <pageSetup paperSize="9" orientation="landscape"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N24"/>
  <sheetViews>
    <sheetView showGridLines="0" zoomScale="90" zoomScaleNormal="90" workbookViewId="0"/>
  </sheetViews>
  <sheetFormatPr baseColWidth="10" defaultColWidth="10.83203125" defaultRowHeight="14"/>
  <cols>
    <col min="1" max="3" width="1.83203125" style="192" customWidth="1"/>
    <col min="4" max="6" width="1.83203125" style="193" customWidth="1"/>
    <col min="7" max="8" width="10.83203125" style="193"/>
    <col min="9" max="10" width="14.5" style="134" customWidth="1"/>
    <col min="11" max="11" width="8.6640625" style="134" customWidth="1"/>
    <col min="12" max="12" width="2.6640625" style="134" customWidth="1"/>
    <col min="13" max="16384" width="10.83203125" style="134"/>
  </cols>
  <sheetData>
    <row r="1" spans="1:14" ht="80" customHeight="1">
      <c r="I1" s="135"/>
      <c r="J1" s="135"/>
      <c r="K1" s="194"/>
      <c r="L1" s="136"/>
      <c r="M1" s="296"/>
      <c r="N1" s="296"/>
    </row>
    <row r="2" spans="1:14" ht="40" customHeight="1">
      <c r="B2" s="297"/>
      <c r="C2" s="297"/>
      <c r="D2" s="297"/>
      <c r="E2" s="297"/>
      <c r="F2" s="297"/>
      <c r="G2" s="297"/>
      <c r="H2" s="297"/>
      <c r="I2" s="297"/>
      <c r="J2" s="297"/>
      <c r="K2" s="297"/>
      <c r="L2" s="297"/>
      <c r="M2" s="297"/>
      <c r="N2" s="297"/>
    </row>
    <row r="3" spans="1:14" ht="20" customHeight="1">
      <c r="A3" s="195"/>
      <c r="B3" s="195"/>
      <c r="C3" s="195"/>
      <c r="D3" s="196"/>
      <c r="E3" s="196"/>
      <c r="F3" s="196"/>
      <c r="G3" s="196"/>
      <c r="H3" s="196"/>
    </row>
    <row r="4" spans="1:14" s="198" customFormat="1" ht="20" customHeight="1">
      <c r="A4" s="195" t="s">
        <v>3</v>
      </c>
      <c r="B4" s="291" t="s">
        <v>4</v>
      </c>
      <c r="C4" s="291"/>
      <c r="D4" s="291"/>
      <c r="E4" s="291"/>
      <c r="F4" s="291"/>
      <c r="G4" s="291"/>
      <c r="H4" s="291"/>
    </row>
    <row r="5" spans="1:14" s="198" customFormat="1" ht="20" customHeight="1">
      <c r="A5" s="195" t="s">
        <v>3</v>
      </c>
      <c r="B5" s="294" t="s">
        <v>135</v>
      </c>
      <c r="C5" s="294"/>
      <c r="D5" s="294"/>
      <c r="E5" s="294"/>
      <c r="F5" s="294"/>
      <c r="G5" s="294"/>
      <c r="H5" s="294"/>
      <c r="I5" s="294"/>
      <c r="J5" s="196"/>
    </row>
    <row r="6" spans="1:14" s="198" customFormat="1" ht="20" customHeight="1">
      <c r="A6" s="195"/>
      <c r="B6" s="195" t="s">
        <v>3</v>
      </c>
      <c r="C6" s="291" t="s">
        <v>2</v>
      </c>
      <c r="D6" s="291"/>
      <c r="E6" s="291"/>
      <c r="F6" s="291"/>
      <c r="G6" s="291"/>
      <c r="H6" s="291"/>
      <c r="I6" s="291"/>
      <c r="J6" s="197"/>
    </row>
    <row r="7" spans="1:14" s="198" customFormat="1" ht="20" customHeight="1">
      <c r="A7" s="195" t="s">
        <v>3</v>
      </c>
      <c r="B7" s="294" t="s">
        <v>116</v>
      </c>
      <c r="C7" s="294"/>
      <c r="D7" s="294"/>
      <c r="E7" s="294"/>
      <c r="F7" s="294"/>
      <c r="G7" s="294"/>
      <c r="H7" s="294"/>
    </row>
    <row r="8" spans="1:14" s="198" customFormat="1" ht="20" customHeight="1">
      <c r="A8" s="195"/>
      <c r="B8" s="196" t="s">
        <v>3</v>
      </c>
      <c r="C8" s="291" t="s">
        <v>245</v>
      </c>
      <c r="D8" s="291"/>
      <c r="E8" s="291"/>
      <c r="F8" s="291"/>
      <c r="G8" s="291"/>
      <c r="H8" s="291"/>
      <c r="I8" s="291"/>
      <c r="J8" s="197"/>
    </row>
    <row r="9" spans="1:14" s="198" customFormat="1" ht="20" customHeight="1">
      <c r="A9" s="195"/>
      <c r="B9" s="195" t="s">
        <v>3</v>
      </c>
      <c r="C9" s="291" t="s">
        <v>265</v>
      </c>
      <c r="D9" s="291"/>
      <c r="E9" s="291"/>
      <c r="F9" s="291"/>
      <c r="G9" s="291"/>
      <c r="H9" s="291"/>
      <c r="I9" s="291"/>
      <c r="J9" s="197"/>
      <c r="K9" s="195"/>
    </row>
    <row r="10" spans="1:14" s="198" customFormat="1" ht="20" customHeight="1">
      <c r="A10" s="195" t="s">
        <v>3</v>
      </c>
      <c r="B10" s="294" t="s">
        <v>199</v>
      </c>
      <c r="C10" s="294"/>
      <c r="D10" s="294"/>
      <c r="E10" s="294"/>
      <c r="F10" s="294"/>
      <c r="G10" s="294"/>
      <c r="H10" s="294"/>
      <c r="I10" s="197"/>
      <c r="J10" s="197"/>
      <c r="K10" s="195"/>
    </row>
    <row r="11" spans="1:14" s="198" customFormat="1" ht="20" customHeight="1">
      <c r="A11" s="195"/>
      <c r="B11" s="196" t="s">
        <v>3</v>
      </c>
      <c r="C11" s="291" t="s">
        <v>198</v>
      </c>
      <c r="D11" s="291"/>
      <c r="E11" s="291"/>
      <c r="F11" s="291"/>
      <c r="G11" s="291"/>
      <c r="H11" s="291"/>
      <c r="I11" s="291"/>
      <c r="J11" s="197"/>
      <c r="K11" s="195"/>
    </row>
    <row r="12" spans="1:14" s="198" customFormat="1" ht="20" customHeight="1">
      <c r="A12" s="195"/>
      <c r="B12" s="196" t="s">
        <v>3</v>
      </c>
      <c r="C12" s="291" t="s">
        <v>199</v>
      </c>
      <c r="D12" s="291"/>
      <c r="E12" s="291"/>
      <c r="F12" s="291"/>
      <c r="G12" s="291"/>
      <c r="H12" s="291"/>
      <c r="I12" s="291"/>
      <c r="J12" s="197"/>
      <c r="K12" s="195"/>
    </row>
    <row r="13" spans="1:14" s="198" customFormat="1" ht="20" customHeight="1">
      <c r="A13" s="195" t="s">
        <v>3</v>
      </c>
      <c r="B13" s="294" t="s">
        <v>65</v>
      </c>
      <c r="C13" s="294"/>
      <c r="D13" s="294"/>
      <c r="E13" s="294"/>
      <c r="F13" s="294"/>
      <c r="G13" s="294"/>
      <c r="H13" s="294"/>
      <c r="I13" s="195"/>
      <c r="J13" s="195"/>
      <c r="K13" s="195"/>
    </row>
    <row r="14" spans="1:14" s="198" customFormat="1" ht="20" customHeight="1">
      <c r="A14" s="195"/>
      <c r="B14" s="196" t="s">
        <v>3</v>
      </c>
      <c r="C14" s="292" t="s">
        <v>85</v>
      </c>
      <c r="D14" s="292"/>
      <c r="E14" s="292"/>
      <c r="F14" s="292"/>
      <c r="G14" s="292"/>
      <c r="H14" s="292"/>
      <c r="I14" s="292"/>
      <c r="J14" s="292"/>
      <c r="K14" s="292"/>
    </row>
    <row r="15" spans="1:14" s="198" customFormat="1" ht="20" customHeight="1">
      <c r="A15" s="195"/>
      <c r="B15" s="196" t="s">
        <v>3</v>
      </c>
      <c r="C15" s="292" t="s">
        <v>246</v>
      </c>
      <c r="D15" s="292"/>
      <c r="E15" s="292"/>
      <c r="F15" s="292"/>
      <c r="G15" s="292"/>
      <c r="H15" s="292"/>
      <c r="I15" s="292"/>
      <c r="J15" s="292"/>
      <c r="K15" s="292"/>
    </row>
    <row r="16" spans="1:14" s="198" customFormat="1" ht="20" customHeight="1">
      <c r="A16" s="195" t="s">
        <v>3</v>
      </c>
      <c r="B16" s="294" t="s">
        <v>202</v>
      </c>
      <c r="C16" s="294"/>
      <c r="D16" s="294"/>
      <c r="E16" s="294"/>
      <c r="F16" s="294"/>
      <c r="G16" s="294"/>
      <c r="H16" s="294"/>
      <c r="I16" s="199"/>
      <c r="J16" s="199"/>
      <c r="K16" s="199"/>
    </row>
    <row r="17" spans="1:14" s="198" customFormat="1" ht="20" customHeight="1">
      <c r="A17" s="195"/>
      <c r="B17" s="196" t="s">
        <v>3</v>
      </c>
      <c r="C17" s="292" t="s">
        <v>220</v>
      </c>
      <c r="D17" s="292"/>
      <c r="E17" s="292"/>
      <c r="F17" s="292"/>
      <c r="G17" s="292"/>
      <c r="H17" s="292"/>
      <c r="I17" s="292"/>
      <c r="J17" s="292"/>
      <c r="K17" s="292"/>
    </row>
    <row r="18" spans="1:14" s="198" customFormat="1" ht="20" customHeight="1">
      <c r="A18" s="195"/>
      <c r="B18" s="196" t="s">
        <v>3</v>
      </c>
      <c r="C18" s="295" t="s">
        <v>204</v>
      </c>
      <c r="D18" s="295"/>
      <c r="E18" s="295"/>
      <c r="F18" s="295"/>
      <c r="G18" s="295"/>
      <c r="H18" s="295"/>
      <c r="I18" s="295"/>
      <c r="J18" s="295"/>
      <c r="K18" s="295"/>
      <c r="L18" s="295"/>
      <c r="M18" s="295"/>
      <c r="N18" s="295"/>
    </row>
    <row r="19" spans="1:14" s="198" customFormat="1" ht="20" customHeight="1">
      <c r="A19" s="195"/>
      <c r="B19" s="196" t="s">
        <v>3</v>
      </c>
      <c r="C19" s="292" t="s">
        <v>247</v>
      </c>
      <c r="D19" s="292"/>
      <c r="E19" s="292"/>
      <c r="F19" s="292"/>
      <c r="G19" s="292"/>
      <c r="H19" s="292"/>
      <c r="I19" s="292"/>
      <c r="J19" s="292"/>
      <c r="K19" s="292"/>
    </row>
    <row r="20" spans="1:14" s="198" customFormat="1" ht="20" customHeight="1">
      <c r="A20" s="195"/>
      <c r="B20" s="195"/>
      <c r="C20" s="195" t="s">
        <v>3</v>
      </c>
      <c r="D20" s="293" t="s">
        <v>5</v>
      </c>
      <c r="E20" s="293"/>
      <c r="F20" s="293"/>
      <c r="G20" s="293"/>
      <c r="H20" s="293"/>
    </row>
    <row r="21" spans="1:14" s="198" customFormat="1" ht="20" customHeight="1">
      <c r="A21" s="195"/>
      <c r="B21" s="195"/>
      <c r="C21" s="195"/>
      <c r="D21" s="196" t="s">
        <v>3</v>
      </c>
      <c r="E21" s="291" t="s">
        <v>5</v>
      </c>
      <c r="F21" s="291"/>
      <c r="G21" s="291"/>
      <c r="H21" s="291"/>
    </row>
    <row r="22" spans="1:14" s="198" customFormat="1" ht="20" customHeight="1">
      <c r="A22" s="195"/>
      <c r="B22" s="195"/>
      <c r="C22" s="195"/>
      <c r="D22" s="196" t="s">
        <v>3</v>
      </c>
      <c r="E22" s="291" t="s">
        <v>6</v>
      </c>
      <c r="F22" s="291"/>
      <c r="G22" s="291"/>
      <c r="H22" s="291"/>
    </row>
    <row r="23" spans="1:14" s="198" customFormat="1" ht="20" customHeight="1">
      <c r="A23" s="195"/>
      <c r="B23" s="195"/>
      <c r="C23" s="195"/>
      <c r="D23" s="196" t="s">
        <v>3</v>
      </c>
      <c r="E23" s="291" t="s">
        <v>7</v>
      </c>
      <c r="F23" s="291"/>
      <c r="G23" s="291"/>
      <c r="H23" s="291"/>
    </row>
    <row r="24" spans="1:14">
      <c r="K24" s="200"/>
      <c r="L24" s="200"/>
      <c r="M24" s="200"/>
      <c r="N24" s="200"/>
    </row>
  </sheetData>
  <mergeCells count="22">
    <mergeCell ref="B7:H7"/>
    <mergeCell ref="M1:N1"/>
    <mergeCell ref="B2:N2"/>
    <mergeCell ref="B5:I5"/>
    <mergeCell ref="B4:H4"/>
    <mergeCell ref="C6:I6"/>
    <mergeCell ref="C9:I9"/>
    <mergeCell ref="C8:I8"/>
    <mergeCell ref="C14:K14"/>
    <mergeCell ref="E23:H23"/>
    <mergeCell ref="D20:H20"/>
    <mergeCell ref="E21:H21"/>
    <mergeCell ref="E22:H22"/>
    <mergeCell ref="C17:K17"/>
    <mergeCell ref="B10:H10"/>
    <mergeCell ref="C11:I11"/>
    <mergeCell ref="C12:I12"/>
    <mergeCell ref="B16:H16"/>
    <mergeCell ref="C19:K19"/>
    <mergeCell ref="C18:N18"/>
    <mergeCell ref="C15:K15"/>
    <mergeCell ref="B13:H13"/>
  </mergeCells>
  <hyperlinks>
    <hyperlink ref="E21:H21" location="'Acerca de AC Consulting '!A1" display="ACERCA DE AC CONSULTING" xr:uid="{00000000-0004-0000-0100-000004000000}"/>
    <hyperlink ref="E22:H22" location="'Portafolio de Productos'!A1" display="PORTAFOLIO DE PRODUCTOS" xr:uid="{00000000-0004-0000-0100-000005000000}"/>
    <hyperlink ref="E23:H23" location="Contacto!A1" display="CONTACTO" xr:uid="{00000000-0004-0000-0100-000006000000}"/>
    <hyperlink ref="C14:H14" location="Beneficios!A1" display="BENEFICIOS VARIOS" xr:uid="{00000000-0004-0000-0100-00000C000000}"/>
    <hyperlink ref="C14:K14" location="'Análisis de Competitividad'!A1" display="ANÁLISIS DE COMPETITIVIDAD EXTERNA" xr:uid="{00000000-0004-0000-0100-00000D000000}"/>
    <hyperlink ref="B4:H4" location="Metodologia!A1" display="METODOLOGIA" xr:uid="{B08E0882-B2D3-A744-98CC-4934CC4D439F}"/>
    <hyperlink ref="C6:I6" location="'Empresas Participantes'!A1" display="EMPRESAS PARTICIPANTES" xr:uid="{173859B0-0BD8-DC43-9E68-FC15562BA490}"/>
    <hyperlink ref="C8:G8" location="'Distribución de Compensación'!A1" display="DISTRIBUCIÓN DE COMPENSACIÓN" xr:uid="{3513A0B8-3473-6B41-9462-5A73B3D382E9}"/>
    <hyperlink ref="C8:I8" location="'Mapeo de Cargos'!A1" display="MAPEO DE CARGOS" xr:uid="{B543620B-B291-AC4C-858E-765F612A6E54}"/>
    <hyperlink ref="C9:I9" location="'Data Andromeda'!A1" display="DATA GRUPO ANDROMEDA" xr:uid="{22D69C17-00E4-8D4D-AE49-0F91C7E0BD1A}"/>
    <hyperlink ref="C15:H15" location="Beneficios!A1" display="BENEFICIOS VARIOS" xr:uid="{D472944E-FF16-EE4B-BB11-DE23750892D2}"/>
    <hyperlink ref="C15:K15" location="'Mapa de Calor'!A1" display="MAPA DE CALOR" xr:uid="{A7FEA006-BBFE-4A48-8F40-7FDF6AAEAB58}"/>
    <hyperlink ref="C16:K16" location="'Modelo Propuesta de Ajuste'!A1" display="MODELO PROPUESTA DE AJUSTE" xr:uid="{B5F57394-0735-6A4B-9EFF-645140C15F44}"/>
    <hyperlink ref="C19:H19" location="Beneficios!A1" display="BENEFICIOS VARIOS" xr:uid="{A6A6A11A-519F-D34C-9EEC-FC9B61CCA2C0}"/>
    <hyperlink ref="C19:K19" location="'Simulador de Ajuste Salarial'!A1" display="SIMULADOR DE AJUSTE SALARIAL" xr:uid="{D1090E5D-E3B8-E645-BB06-F2A3E3BB14F2}"/>
    <hyperlink ref="C17:H17" location="Beneficios!A1" display="BENEFICIOS VARIOS" xr:uid="{0F674B73-AB80-5A40-A5B8-B3E70A7A1CFA}"/>
    <hyperlink ref="C17:K17" location="'ABC (Propuesta de Ajuste)'!A1" display="ABC" xr:uid="{FBA57288-7C29-BA4B-888F-2CC0C810DB56}"/>
    <hyperlink ref="C18:H18" location="Beneficios!A1" display="BENEFICIOS VARIOS" xr:uid="{FD610AE6-70D0-7E4A-90A6-4DD4B7FFB09B}"/>
    <hyperlink ref="C18:K18" location="'Analisis de Equidad Interna'!A1" display="ANÁLISIS DE EQUIDAD INTERNA" xr:uid="{EAE3E506-78A5-C348-AFA9-B94F53CD0659}"/>
    <hyperlink ref="C18:N18" location="'Estrategia de % de Ajuste'!A1" display="ESTRATEGIA DE PORCENTAJE DE AJUSTE POR INDICE COMPUESTO Y DESEMPEÑO" xr:uid="{B9297B5E-1B6D-074C-A2F6-63348A314D7D}"/>
    <hyperlink ref="C11:G11" location="'Distribución de Compensación'!A1" display="DISTRIBUCIÓN DE COMPENSACIÓN" xr:uid="{9AD08BC3-5825-1248-AFFA-978347BA8D71}"/>
    <hyperlink ref="C11:I11" location="'Analisis de Dispersión'!A1" display="ANÁLISIS DE DISPERSIÓN" xr:uid="{672214EF-B5DA-BB46-8FF2-FE410857201A}"/>
    <hyperlink ref="C12:G12" location="'Distribución de Compensación'!A1" display="DISTRIBUCIÓN DE COMPENSACIÓN" xr:uid="{E8317F8E-35F3-FC41-BC51-D6D72EE0CC6D}"/>
    <hyperlink ref="C12:I12" location="'Analisis de Equidad Interna'!A1" display="ANÁLISIS DE EQUIDAD INTERNA" xr:uid="{48EC7280-CB13-244E-906B-3E101CA3C3EF}"/>
  </hyperlinks>
  <printOptions horizontalCentered="1" verticalCentered="1"/>
  <pageMargins left="0.7" right="0.7" top="0" bottom="0" header="0" footer="0.3"/>
  <pageSetup paperSize="9" orientation="landscape"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Q42"/>
  <sheetViews>
    <sheetView showGridLines="0" zoomScale="90" zoomScaleNormal="90" workbookViewId="0"/>
  </sheetViews>
  <sheetFormatPr baseColWidth="10" defaultColWidth="10.83203125" defaultRowHeight="14"/>
  <cols>
    <col min="1" max="1" width="1.83203125" style="86" customWidth="1"/>
    <col min="2" max="2" width="1.83203125" style="87" customWidth="1"/>
    <col min="3" max="3" width="27.83203125" style="87" customWidth="1"/>
    <col min="4" max="4" width="11" style="88" customWidth="1"/>
    <col min="5" max="5" width="10.83203125" style="87"/>
    <col min="6" max="6" width="8.6640625" style="87" customWidth="1"/>
    <col min="7" max="7" width="2.6640625" style="87" customWidth="1"/>
    <col min="8" max="8" width="10.83203125" style="87" customWidth="1"/>
    <col min="9" max="9" width="12.6640625" style="87" customWidth="1"/>
    <col min="10" max="14" width="10.83203125" style="87"/>
    <col min="15" max="16384" width="10.83203125" style="73"/>
  </cols>
  <sheetData>
    <row r="1" spans="1:17" ht="80" customHeight="1">
      <c r="F1" s="89"/>
      <c r="G1" s="90"/>
      <c r="H1" s="298"/>
      <c r="I1" s="298"/>
      <c r="J1" s="91"/>
    </row>
    <row r="2" spans="1:17" ht="40" customHeight="1"/>
    <row r="3" spans="1:17" ht="20" customHeight="1">
      <c r="A3" s="90"/>
      <c r="B3" s="90"/>
      <c r="C3" s="90"/>
      <c r="D3" s="90"/>
      <c r="E3" s="90"/>
      <c r="F3" s="90"/>
      <c r="G3" s="90"/>
      <c r="H3" s="90"/>
      <c r="I3" s="90"/>
      <c r="J3" s="92"/>
      <c r="K3" s="92"/>
      <c r="L3" s="92"/>
      <c r="M3" s="92"/>
    </row>
    <row r="4" spans="1:17" s="90" customFormat="1" ht="58" customHeight="1">
      <c r="A4" s="93" t="s">
        <v>3</v>
      </c>
      <c r="B4" s="302" t="s">
        <v>164</v>
      </c>
      <c r="C4" s="302"/>
      <c r="D4" s="302"/>
      <c r="E4" s="302"/>
      <c r="F4" s="302"/>
      <c r="G4" s="302"/>
      <c r="H4" s="302"/>
      <c r="I4" s="302"/>
      <c r="J4" s="94"/>
      <c r="K4" s="94"/>
      <c r="L4" s="94"/>
      <c r="M4" s="94"/>
      <c r="N4" s="94"/>
    </row>
    <row r="5" spans="1:17" s="90" customFormat="1" ht="25.5" customHeight="1">
      <c r="A5" s="93"/>
      <c r="B5" s="302"/>
      <c r="C5" s="302"/>
      <c r="D5" s="302"/>
      <c r="E5" s="302"/>
      <c r="F5" s="302"/>
      <c r="G5" s="302"/>
      <c r="H5" s="302"/>
      <c r="I5" s="302"/>
      <c r="J5" s="94"/>
      <c r="K5" s="94"/>
      <c r="L5" s="94"/>
      <c r="M5" s="94"/>
      <c r="N5" s="94"/>
    </row>
    <row r="6" spans="1:17">
      <c r="B6" s="299" t="s">
        <v>69</v>
      </c>
      <c r="C6" s="299"/>
      <c r="D6" s="299"/>
      <c r="E6" s="299"/>
      <c r="F6" s="299"/>
      <c r="G6" s="299"/>
      <c r="H6" s="299"/>
      <c r="I6" s="94"/>
      <c r="J6" s="95"/>
      <c r="K6" s="95"/>
      <c r="L6" s="95"/>
      <c r="M6" s="95"/>
      <c r="N6" s="95"/>
    </row>
    <row r="7" spans="1:17">
      <c r="A7" s="86" t="s">
        <v>3</v>
      </c>
      <c r="B7" s="300" t="s">
        <v>459</v>
      </c>
      <c r="C7" s="300"/>
      <c r="D7" s="300"/>
      <c r="E7" s="300"/>
      <c r="F7" s="300"/>
      <c r="G7" s="300"/>
      <c r="H7" s="300"/>
      <c r="I7" s="300"/>
      <c r="J7" s="300"/>
      <c r="K7" s="300"/>
      <c r="L7" s="300"/>
      <c r="M7" s="300"/>
      <c r="N7" s="300"/>
      <c r="O7" s="300"/>
      <c r="P7" s="300"/>
      <c r="Q7" s="300"/>
    </row>
    <row r="8" spans="1:17" ht="90" customHeight="1">
      <c r="B8" s="238" t="s">
        <v>3</v>
      </c>
      <c r="C8" s="301" t="s">
        <v>463</v>
      </c>
      <c r="D8" s="301"/>
      <c r="E8" s="301"/>
      <c r="F8" s="301"/>
      <c r="G8" s="301"/>
      <c r="H8" s="301"/>
      <c r="I8" s="301"/>
      <c r="J8" s="95"/>
      <c r="K8" s="95"/>
      <c r="L8" s="95"/>
      <c r="M8" s="95"/>
      <c r="N8" s="95"/>
    </row>
    <row r="9" spans="1:17" ht="90" customHeight="1">
      <c r="B9" s="238" t="s">
        <v>3</v>
      </c>
      <c r="C9" s="301" t="s">
        <v>462</v>
      </c>
      <c r="D9" s="301"/>
      <c r="E9" s="301"/>
      <c r="F9" s="301"/>
      <c r="G9" s="301"/>
      <c r="H9" s="301"/>
      <c r="I9" s="301"/>
      <c r="J9" s="95"/>
      <c r="K9" s="95"/>
      <c r="L9" s="95"/>
      <c r="M9" s="95"/>
      <c r="N9" s="95"/>
    </row>
    <row r="10" spans="1:17" ht="90" customHeight="1">
      <c r="B10" s="238" t="s">
        <v>3</v>
      </c>
      <c r="C10" s="299" t="s">
        <v>461</v>
      </c>
      <c r="D10" s="299"/>
      <c r="E10" s="299"/>
      <c r="F10" s="299"/>
      <c r="G10" s="299"/>
      <c r="H10" s="299"/>
      <c r="I10" s="299"/>
      <c r="J10" s="95"/>
      <c r="K10" s="95"/>
      <c r="L10" s="95"/>
      <c r="M10" s="95"/>
      <c r="N10" s="95"/>
    </row>
    <row r="11" spans="1:17" ht="90" customHeight="1">
      <c r="B11" s="238" t="s">
        <v>3</v>
      </c>
      <c r="C11" s="301" t="s">
        <v>460</v>
      </c>
      <c r="D11" s="301"/>
      <c r="E11" s="301"/>
      <c r="F11" s="301"/>
      <c r="G11" s="301"/>
      <c r="H11" s="301"/>
      <c r="I11" s="301"/>
      <c r="J11" s="95"/>
      <c r="K11" s="95"/>
      <c r="L11" s="95"/>
      <c r="M11" s="95"/>
      <c r="N11" s="95"/>
    </row>
    <row r="12" spans="1:17">
      <c r="B12" s="235"/>
      <c r="C12" s="235"/>
      <c r="D12" s="235"/>
      <c r="E12" s="235"/>
      <c r="F12" s="235"/>
      <c r="G12" s="235"/>
      <c r="H12" s="235"/>
      <c r="I12" s="94"/>
      <c r="J12" s="95"/>
      <c r="K12" s="95"/>
      <c r="L12" s="95"/>
      <c r="M12" s="95"/>
      <c r="N12" s="95"/>
    </row>
    <row r="13" spans="1:17">
      <c r="A13" s="86" t="s">
        <v>3</v>
      </c>
      <c r="B13" s="300" t="s">
        <v>99</v>
      </c>
      <c r="C13" s="300"/>
      <c r="D13" s="300"/>
      <c r="E13" s="300"/>
      <c r="F13" s="300"/>
      <c r="G13" s="300"/>
      <c r="H13" s="300"/>
      <c r="I13" s="300"/>
      <c r="J13" s="300"/>
      <c r="K13" s="300"/>
      <c r="L13" s="300"/>
      <c r="M13" s="300"/>
      <c r="N13" s="300"/>
      <c r="O13" s="300"/>
      <c r="P13" s="300"/>
      <c r="Q13" s="300"/>
    </row>
    <row r="14" spans="1:17" s="98" customFormat="1" ht="51" customHeight="1">
      <c r="A14" s="97"/>
      <c r="B14" s="96" t="s">
        <v>3</v>
      </c>
      <c r="C14" s="300" t="s">
        <v>136</v>
      </c>
      <c r="D14" s="300"/>
      <c r="E14" s="300"/>
      <c r="F14" s="300"/>
      <c r="G14" s="300"/>
      <c r="H14" s="300"/>
      <c r="I14" s="300"/>
      <c r="J14" s="95"/>
      <c r="K14" s="95"/>
      <c r="L14" s="95"/>
      <c r="M14" s="95"/>
      <c r="N14" s="95"/>
      <c r="O14" s="95"/>
      <c r="P14" s="95"/>
      <c r="Q14" s="95"/>
    </row>
    <row r="15" spans="1:17" s="98" customFormat="1" ht="51" customHeight="1">
      <c r="A15" s="97"/>
      <c r="B15" s="96" t="s">
        <v>3</v>
      </c>
      <c r="C15" s="300" t="s">
        <v>137</v>
      </c>
      <c r="D15" s="300"/>
      <c r="E15" s="300"/>
      <c r="F15" s="300"/>
      <c r="G15" s="300"/>
      <c r="H15" s="300"/>
      <c r="I15" s="300"/>
      <c r="J15" s="95"/>
      <c r="K15" s="95"/>
      <c r="L15" s="95"/>
      <c r="M15" s="95"/>
      <c r="N15" s="95"/>
      <c r="O15" s="95"/>
      <c r="P15" s="95"/>
      <c r="Q15" s="95"/>
    </row>
    <row r="16" spans="1:17" s="98" customFormat="1" ht="38" customHeight="1">
      <c r="A16" s="97"/>
      <c r="B16" s="96" t="s">
        <v>3</v>
      </c>
      <c r="C16" s="300" t="s">
        <v>138</v>
      </c>
      <c r="D16" s="300"/>
      <c r="E16" s="300"/>
      <c r="F16" s="300"/>
      <c r="G16" s="300"/>
      <c r="H16" s="300"/>
      <c r="I16" s="300"/>
      <c r="J16" s="95"/>
      <c r="K16" s="95"/>
      <c r="L16" s="95"/>
      <c r="M16" s="95"/>
      <c r="N16" s="95"/>
      <c r="O16" s="95"/>
      <c r="P16" s="95"/>
      <c r="Q16" s="95"/>
    </row>
    <row r="17" spans="1:17" s="98" customFormat="1" ht="51" customHeight="1">
      <c r="A17" s="97"/>
      <c r="B17" s="96" t="s">
        <v>3</v>
      </c>
      <c r="C17" s="300" t="s">
        <v>139</v>
      </c>
      <c r="D17" s="300"/>
      <c r="E17" s="300"/>
      <c r="F17" s="300"/>
      <c r="G17" s="300"/>
      <c r="H17" s="300"/>
      <c r="I17" s="300"/>
      <c r="J17" s="95"/>
      <c r="K17" s="95"/>
      <c r="L17" s="95"/>
      <c r="M17" s="95"/>
      <c r="N17" s="95"/>
      <c r="O17" s="95"/>
      <c r="P17" s="95"/>
      <c r="Q17" s="95"/>
    </row>
    <row r="18" spans="1:17" s="98" customFormat="1" ht="51" customHeight="1">
      <c r="A18" s="97"/>
      <c r="B18" s="96" t="s">
        <v>3</v>
      </c>
      <c r="C18" s="300" t="s">
        <v>140</v>
      </c>
      <c r="D18" s="300"/>
      <c r="E18" s="300"/>
      <c r="F18" s="300"/>
      <c r="G18" s="300"/>
      <c r="H18" s="300"/>
      <c r="I18" s="300"/>
      <c r="J18" s="95"/>
      <c r="K18" s="95"/>
      <c r="L18" s="95"/>
      <c r="M18" s="95"/>
      <c r="N18" s="95"/>
      <c r="O18" s="95"/>
      <c r="P18" s="95"/>
      <c r="Q18" s="95"/>
    </row>
    <row r="19" spans="1:17">
      <c r="A19" s="86" t="s">
        <v>3</v>
      </c>
      <c r="B19" s="300" t="s">
        <v>94</v>
      </c>
      <c r="C19" s="300"/>
      <c r="D19" s="300"/>
      <c r="E19" s="300"/>
      <c r="F19" s="300"/>
      <c r="G19" s="300"/>
      <c r="H19" s="300"/>
      <c r="I19" s="300"/>
      <c r="J19" s="300"/>
      <c r="K19" s="300"/>
      <c r="L19" s="300"/>
      <c r="M19" s="300"/>
      <c r="N19" s="300"/>
      <c r="O19" s="300"/>
      <c r="P19" s="300"/>
      <c r="Q19" s="300"/>
    </row>
    <row r="20" spans="1:17" ht="20" customHeight="1">
      <c r="B20" s="96" t="s">
        <v>3</v>
      </c>
      <c r="C20" s="300" t="s">
        <v>98</v>
      </c>
      <c r="D20" s="300"/>
      <c r="E20" s="300"/>
      <c r="F20" s="300"/>
      <c r="G20" s="300"/>
      <c r="H20" s="300"/>
      <c r="I20" s="300"/>
      <c r="J20" s="300"/>
      <c r="K20" s="300"/>
      <c r="L20" s="300"/>
      <c r="M20" s="300"/>
      <c r="N20" s="300"/>
      <c r="O20" s="300"/>
      <c r="P20" s="300"/>
      <c r="Q20" s="300"/>
    </row>
    <row r="21" spans="1:17" ht="20" customHeight="1">
      <c r="B21" s="96" t="s">
        <v>3</v>
      </c>
      <c r="C21" s="300" t="s">
        <v>97</v>
      </c>
      <c r="D21" s="300"/>
      <c r="E21" s="300"/>
      <c r="F21" s="300"/>
      <c r="G21" s="300"/>
      <c r="H21" s="300"/>
      <c r="I21" s="300"/>
      <c r="J21" s="300"/>
      <c r="K21" s="300"/>
      <c r="L21" s="300"/>
      <c r="M21" s="300"/>
      <c r="N21" s="300"/>
      <c r="O21" s="300"/>
      <c r="P21" s="300"/>
      <c r="Q21" s="300"/>
    </row>
    <row r="22" spans="1:17" ht="20" customHeight="1">
      <c r="B22" s="96" t="s">
        <v>3</v>
      </c>
      <c r="C22" s="300" t="s">
        <v>100</v>
      </c>
      <c r="D22" s="300"/>
      <c r="E22" s="300"/>
      <c r="F22" s="300"/>
      <c r="G22" s="300"/>
      <c r="H22" s="300"/>
      <c r="I22" s="300"/>
      <c r="J22" s="300"/>
      <c r="K22" s="300"/>
      <c r="L22" s="300"/>
      <c r="M22" s="300"/>
      <c r="N22" s="300"/>
      <c r="O22" s="300"/>
      <c r="P22" s="300"/>
      <c r="Q22" s="300"/>
    </row>
    <row r="23" spans="1:17" ht="20" customHeight="1">
      <c r="B23" s="96" t="s">
        <v>3</v>
      </c>
      <c r="C23" s="300" t="s">
        <v>96</v>
      </c>
      <c r="D23" s="300"/>
      <c r="E23" s="300"/>
      <c r="F23" s="300"/>
      <c r="G23" s="300"/>
      <c r="H23" s="300"/>
      <c r="I23" s="300"/>
      <c r="J23" s="300"/>
      <c r="K23" s="300"/>
      <c r="L23" s="300"/>
      <c r="M23" s="300"/>
      <c r="N23" s="300"/>
      <c r="O23" s="300"/>
      <c r="P23" s="300"/>
      <c r="Q23" s="300"/>
    </row>
    <row r="24" spans="1:17" ht="20" customHeight="1">
      <c r="B24" s="96" t="s">
        <v>3</v>
      </c>
      <c r="C24" s="300" t="s">
        <v>95</v>
      </c>
      <c r="D24" s="300"/>
      <c r="E24" s="300"/>
      <c r="F24" s="300"/>
      <c r="G24" s="300"/>
      <c r="H24" s="300"/>
      <c r="I24" s="300"/>
      <c r="J24" s="300"/>
      <c r="K24" s="300"/>
      <c r="L24" s="300"/>
      <c r="M24" s="300"/>
      <c r="N24" s="300"/>
      <c r="O24" s="300"/>
      <c r="P24" s="300"/>
      <c r="Q24" s="300"/>
    </row>
    <row r="25" spans="1:17" ht="33" customHeight="1">
      <c r="B25" s="96"/>
      <c r="C25" s="96"/>
      <c r="D25" s="96"/>
      <c r="E25" s="96"/>
      <c r="F25" s="96"/>
      <c r="G25" s="97"/>
      <c r="H25" s="97"/>
      <c r="I25" s="97"/>
      <c r="J25" s="97"/>
      <c r="K25" s="73"/>
      <c r="L25" s="96"/>
      <c r="M25" s="96"/>
      <c r="N25" s="96"/>
    </row>
    <row r="26" spans="1:17" ht="33" customHeight="1">
      <c r="B26" s="96"/>
      <c r="C26" s="96"/>
      <c r="D26" s="96"/>
      <c r="E26" s="96"/>
      <c r="F26" s="97"/>
      <c r="G26" s="97"/>
      <c r="H26" s="97"/>
      <c r="I26" s="97"/>
      <c r="J26" s="73"/>
      <c r="K26" s="96"/>
      <c r="L26" s="96"/>
      <c r="M26" s="96"/>
      <c r="N26" s="96"/>
    </row>
    <row r="27" spans="1:17" ht="33" customHeight="1">
      <c r="B27" s="96"/>
      <c r="C27" s="96"/>
      <c r="D27" s="96"/>
      <c r="E27" s="96"/>
      <c r="F27" s="96"/>
      <c r="G27" s="96"/>
      <c r="H27" s="96"/>
      <c r="I27" s="96"/>
      <c r="J27" s="96"/>
      <c r="K27" s="96"/>
      <c r="L27" s="96"/>
      <c r="M27" s="96"/>
      <c r="N27" s="96"/>
    </row>
    <row r="28" spans="1:17" ht="33" customHeight="1">
      <c r="B28" s="96"/>
      <c r="C28" s="96"/>
      <c r="D28" s="96"/>
      <c r="E28" s="96"/>
      <c r="F28" s="96"/>
      <c r="G28" s="96"/>
      <c r="H28" s="96"/>
      <c r="I28" s="96"/>
      <c r="J28" s="96"/>
      <c r="K28" s="96"/>
      <c r="L28" s="96"/>
      <c r="M28" s="96"/>
      <c r="N28" s="96"/>
    </row>
    <row r="29" spans="1:17" ht="33" customHeight="1">
      <c r="B29" s="96"/>
      <c r="C29" s="96"/>
      <c r="D29" s="96"/>
      <c r="E29" s="96"/>
      <c r="F29" s="96"/>
      <c r="G29" s="96"/>
      <c r="H29" s="96"/>
      <c r="I29" s="96"/>
      <c r="J29" s="96"/>
      <c r="K29" s="96"/>
      <c r="L29" s="96"/>
      <c r="M29" s="96"/>
      <c r="N29" s="96"/>
    </row>
    <row r="30" spans="1:17" ht="33" customHeight="1">
      <c r="B30" s="96"/>
      <c r="C30" s="96"/>
      <c r="D30" s="96"/>
      <c r="E30" s="96"/>
      <c r="F30" s="96"/>
      <c r="G30" s="96"/>
      <c r="H30" s="96"/>
      <c r="I30" s="96"/>
      <c r="J30" s="96"/>
      <c r="K30" s="96"/>
      <c r="L30" s="96"/>
      <c r="M30" s="96"/>
      <c r="N30" s="96"/>
    </row>
    <row r="31" spans="1:17" ht="18.75" customHeight="1">
      <c r="B31" s="96"/>
      <c r="C31" s="96"/>
      <c r="D31" s="96"/>
      <c r="E31" s="96"/>
      <c r="F31" s="96"/>
      <c r="G31" s="96"/>
      <c r="H31" s="96"/>
      <c r="I31" s="96"/>
      <c r="J31" s="96"/>
      <c r="K31" s="96"/>
      <c r="L31" s="96"/>
      <c r="M31" s="96"/>
      <c r="N31" s="96"/>
    </row>
    <row r="32" spans="1:17">
      <c r="A32" s="86" t="s">
        <v>3</v>
      </c>
      <c r="B32" s="96"/>
      <c r="C32" s="96"/>
      <c r="D32" s="96"/>
      <c r="E32" s="96"/>
      <c r="F32" s="96"/>
      <c r="G32" s="96"/>
      <c r="H32" s="96"/>
      <c r="I32" s="96"/>
      <c r="J32" s="96"/>
      <c r="K32" s="96"/>
      <c r="L32" s="96"/>
      <c r="M32" s="96"/>
      <c r="N32" s="96"/>
    </row>
    <row r="33" spans="1:14">
      <c r="B33" s="96"/>
      <c r="C33" s="96"/>
      <c r="D33" s="96"/>
      <c r="E33" s="96"/>
      <c r="F33" s="96"/>
      <c r="G33" s="96"/>
      <c r="H33" s="96"/>
      <c r="I33" s="96"/>
      <c r="J33" s="96"/>
      <c r="K33" s="96"/>
      <c r="L33" s="96"/>
      <c r="M33" s="96"/>
      <c r="N33" s="96"/>
    </row>
    <row r="34" spans="1:14">
      <c r="B34" s="96"/>
      <c r="C34" s="96"/>
      <c r="D34" s="96"/>
      <c r="E34" s="96"/>
      <c r="F34" s="96"/>
      <c r="G34" s="96"/>
      <c r="H34" s="96"/>
      <c r="I34" s="96"/>
      <c r="J34" s="96"/>
      <c r="K34" s="96"/>
      <c r="L34" s="96"/>
      <c r="M34" s="96"/>
      <c r="N34" s="96"/>
    </row>
    <row r="35" spans="1:14" ht="19" customHeight="1">
      <c r="B35" s="96"/>
      <c r="C35" s="96"/>
      <c r="D35" s="96"/>
      <c r="E35" s="96"/>
      <c r="F35" s="96"/>
      <c r="G35" s="96"/>
      <c r="H35" s="96"/>
      <c r="I35" s="96"/>
      <c r="J35" s="96"/>
      <c r="K35" s="96"/>
      <c r="L35" s="96"/>
      <c r="M35" s="96"/>
      <c r="N35" s="96"/>
    </row>
    <row r="36" spans="1:14" ht="19" customHeight="1">
      <c r="A36" s="86" t="s">
        <v>3</v>
      </c>
      <c r="B36" s="96"/>
      <c r="C36" s="96"/>
      <c r="D36" s="96"/>
      <c r="E36" s="96"/>
      <c r="F36" s="96"/>
      <c r="G36" s="96"/>
      <c r="H36" s="96"/>
      <c r="I36" s="96"/>
      <c r="J36" s="96"/>
      <c r="K36" s="96"/>
      <c r="L36" s="96"/>
      <c r="M36" s="96"/>
      <c r="N36" s="96"/>
    </row>
    <row r="37" spans="1:14" ht="19" customHeight="1">
      <c r="B37" s="96"/>
      <c r="C37" s="96"/>
      <c r="D37" s="96"/>
      <c r="E37" s="96"/>
      <c r="F37" s="96"/>
      <c r="G37" s="96"/>
      <c r="H37" s="96"/>
      <c r="I37" s="96"/>
      <c r="J37" s="96"/>
      <c r="K37" s="96"/>
      <c r="L37" s="96"/>
      <c r="M37" s="96"/>
      <c r="N37" s="96"/>
    </row>
    <row r="38" spans="1:14" ht="19" customHeight="1">
      <c r="A38" s="86" t="s">
        <v>3</v>
      </c>
      <c r="B38" s="96"/>
      <c r="C38" s="96"/>
      <c r="D38" s="96"/>
      <c r="E38" s="96"/>
      <c r="F38" s="96"/>
      <c r="G38" s="96"/>
      <c r="H38" s="96"/>
      <c r="I38" s="96"/>
      <c r="J38" s="95"/>
      <c r="K38" s="95"/>
      <c r="L38" s="95"/>
      <c r="M38" s="95"/>
      <c r="N38" s="95"/>
    </row>
    <row r="39" spans="1:14" ht="19" customHeight="1">
      <c r="C39" s="95"/>
      <c r="D39" s="95"/>
      <c r="E39" s="95"/>
      <c r="F39" s="95"/>
      <c r="G39" s="95"/>
      <c r="H39" s="95"/>
      <c r="I39" s="95"/>
      <c r="J39" s="95"/>
      <c r="K39" s="95"/>
      <c r="L39" s="95"/>
      <c r="M39" s="95"/>
      <c r="N39" s="95"/>
    </row>
    <row r="40" spans="1:14" ht="19" customHeight="1">
      <c r="C40" s="95"/>
      <c r="D40" s="95"/>
      <c r="E40" s="95"/>
      <c r="F40" s="95"/>
      <c r="G40" s="95"/>
      <c r="H40" s="95"/>
      <c r="I40" s="95"/>
      <c r="J40" s="95"/>
      <c r="K40" s="95"/>
      <c r="L40" s="95"/>
      <c r="M40" s="95"/>
      <c r="N40" s="95"/>
    </row>
    <row r="41" spans="1:14" ht="19" customHeight="1">
      <c r="C41" s="95"/>
      <c r="D41" s="95"/>
      <c r="E41" s="95"/>
      <c r="F41" s="95"/>
      <c r="G41" s="95"/>
      <c r="H41" s="95"/>
      <c r="I41" s="95"/>
      <c r="J41" s="95"/>
      <c r="K41" s="95"/>
      <c r="L41" s="95"/>
      <c r="M41" s="95"/>
      <c r="N41" s="95"/>
    </row>
    <row r="42" spans="1:14">
      <c r="C42" s="95"/>
      <c r="D42" s="95"/>
      <c r="E42" s="95"/>
      <c r="F42" s="95"/>
      <c r="G42" s="95"/>
      <c r="H42" s="95"/>
      <c r="I42" s="95"/>
    </row>
  </sheetData>
  <sheetProtection formatCells="0" formatColumns="0" formatRows="0" insertColumns="0" insertRows="0"/>
  <sortState xmlns:xlrd2="http://schemas.microsoft.com/office/spreadsheetml/2017/richdata2" ref="C20:Q24">
    <sortCondition descending="1" ref="C20:C24"/>
  </sortState>
  <mergeCells count="20">
    <mergeCell ref="C24:Q24"/>
    <mergeCell ref="B4:I5"/>
    <mergeCell ref="C23:Q23"/>
    <mergeCell ref="C18:I18"/>
    <mergeCell ref="B19:Q19"/>
    <mergeCell ref="C21:Q21"/>
    <mergeCell ref="H1:I1"/>
    <mergeCell ref="B6:H6"/>
    <mergeCell ref="C20:Q20"/>
    <mergeCell ref="C22:Q22"/>
    <mergeCell ref="B13:Q13"/>
    <mergeCell ref="C14:I14"/>
    <mergeCell ref="C15:I15"/>
    <mergeCell ref="C16:I16"/>
    <mergeCell ref="C17:I17"/>
    <mergeCell ref="B7:Q7"/>
    <mergeCell ref="C8:I8"/>
    <mergeCell ref="C9:I9"/>
    <mergeCell ref="C10:I10"/>
    <mergeCell ref="C11:I11"/>
  </mergeCells>
  <pageMargins left="0.25" right="0.17" top="0.74803149606299213" bottom="0.74803149606299213" header="0.31496062992125984" footer="0.31496062992125984"/>
  <pageSetup paperSize="9" orientation="portrait"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C139E-8043-5640-82FA-A30CBBFBBFBA}">
  <sheetPr codeName="Hoja1"/>
  <dimension ref="A11:G17"/>
  <sheetViews>
    <sheetView showGridLines="0" zoomScale="120" zoomScaleNormal="120" workbookViewId="0"/>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222</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14"/>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7A12E-D672-824F-815D-325C514E7B37}">
  <sheetPr codeName="Hoja2"/>
  <dimension ref="A1:X189"/>
  <sheetViews>
    <sheetView showGridLines="0" zoomScale="90" zoomScaleNormal="90" workbookViewId="0"/>
  </sheetViews>
  <sheetFormatPr baseColWidth="10" defaultColWidth="10.83203125" defaultRowHeight="14"/>
  <cols>
    <col min="1" max="1" width="10.83203125" style="73"/>
    <col min="2" max="2" width="11" style="74" customWidth="1"/>
    <col min="3" max="5" width="10.83203125" style="73"/>
    <col min="6" max="6" width="5.83203125" style="73" customWidth="1"/>
    <col min="7" max="7" width="8.6640625" style="73" customWidth="1"/>
    <col min="8" max="8" width="2.6640625" style="73" customWidth="1"/>
    <col min="9" max="16384" width="10.83203125" style="73"/>
  </cols>
  <sheetData>
    <row r="1" spans="1:24" ht="80" customHeight="1">
      <c r="G1" s="75"/>
      <c r="H1" s="76"/>
      <c r="I1" s="303"/>
      <c r="J1" s="303"/>
      <c r="K1" s="77"/>
    </row>
    <row r="2" spans="1:24" ht="40" customHeight="1">
      <c r="A2" s="76"/>
      <c r="B2" s="76"/>
      <c r="C2" s="76"/>
      <c r="D2" s="76"/>
      <c r="E2" s="76"/>
      <c r="F2" s="76"/>
      <c r="G2" s="76"/>
      <c r="H2" s="76"/>
      <c r="I2" s="76"/>
      <c r="J2" s="76"/>
      <c r="K2" s="76"/>
      <c r="L2" s="76"/>
      <c r="M2" s="76"/>
    </row>
    <row r="3" spans="1:24" ht="20" customHeight="1">
      <c r="A3" s="78"/>
      <c r="B3" s="78"/>
      <c r="C3" s="78"/>
      <c r="D3" s="78"/>
      <c r="E3" s="78"/>
      <c r="F3" s="78"/>
      <c r="G3" s="78"/>
      <c r="H3" s="78"/>
      <c r="I3" s="78"/>
      <c r="J3" s="78"/>
      <c r="K3" s="76"/>
      <c r="L3" s="76"/>
      <c r="M3" s="76"/>
    </row>
    <row r="4" spans="1:24" ht="15.75" customHeight="1">
      <c r="A4" s="305" t="e" vm="1">
        <v>#VALUE!</v>
      </c>
      <c r="B4" s="305"/>
      <c r="C4" s="305"/>
      <c r="D4" s="305"/>
      <c r="E4" s="305"/>
      <c r="F4" s="305"/>
      <c r="G4" s="305"/>
      <c r="H4" s="305"/>
      <c r="I4" s="305"/>
      <c r="J4" s="305"/>
      <c r="K4" s="305"/>
      <c r="L4" s="305"/>
      <c r="M4" s="305"/>
      <c r="N4" s="306" t="e" vm="2">
        <v>#VALUE!</v>
      </c>
      <c r="O4" s="306"/>
      <c r="P4" s="306"/>
      <c r="Q4" s="306"/>
      <c r="R4" s="306"/>
      <c r="S4" s="306"/>
      <c r="T4" s="306"/>
      <c r="U4" s="306"/>
      <c r="V4" s="306"/>
      <c r="X4" s="73"/>
    </row>
    <row r="5" spans="1:24" ht="15.75" customHeight="1">
      <c r="A5" s="305"/>
      <c r="B5" s="305"/>
      <c r="C5" s="305"/>
      <c r="D5" s="305"/>
      <c r="E5" s="305"/>
      <c r="F5" s="305"/>
      <c r="G5" s="305"/>
      <c r="H5" s="305"/>
      <c r="I5" s="305"/>
      <c r="J5" s="305"/>
      <c r="K5" s="305"/>
      <c r="L5" s="305"/>
      <c r="M5" s="305"/>
      <c r="N5" s="306"/>
      <c r="O5" s="306"/>
      <c r="P5" s="306"/>
      <c r="Q5" s="306"/>
      <c r="R5" s="306"/>
      <c r="S5" s="306"/>
      <c r="T5" s="306"/>
      <c r="U5" s="306"/>
      <c r="V5" s="306"/>
    </row>
    <row r="6" spans="1:24" ht="15.75" customHeight="1">
      <c r="A6" s="305"/>
      <c r="B6" s="305"/>
      <c r="C6" s="305"/>
      <c r="D6" s="305"/>
      <c r="E6" s="305"/>
      <c r="F6" s="305"/>
      <c r="G6" s="305"/>
      <c r="H6" s="305"/>
      <c r="I6" s="305"/>
      <c r="J6" s="305"/>
      <c r="K6" s="305"/>
      <c r="L6" s="305"/>
      <c r="M6" s="305"/>
      <c r="N6" s="306"/>
      <c r="O6" s="306"/>
      <c r="P6" s="306"/>
      <c r="Q6" s="306"/>
      <c r="R6" s="306"/>
      <c r="S6" s="306"/>
      <c r="T6" s="306"/>
      <c r="U6" s="306"/>
      <c r="V6" s="306"/>
    </row>
    <row r="7" spans="1:24" ht="15.75" customHeight="1">
      <c r="A7" s="305"/>
      <c r="B7" s="305"/>
      <c r="C7" s="305"/>
      <c r="D7" s="305"/>
      <c r="E7" s="305"/>
      <c r="F7" s="305"/>
      <c r="G7" s="305"/>
      <c r="H7" s="305"/>
      <c r="I7" s="305"/>
      <c r="J7" s="305"/>
      <c r="K7" s="305"/>
      <c r="L7" s="305"/>
      <c r="M7" s="305"/>
      <c r="N7" s="306"/>
      <c r="O7" s="306"/>
      <c r="P7" s="306"/>
      <c r="Q7" s="306"/>
      <c r="R7" s="306"/>
      <c r="S7" s="306"/>
      <c r="T7" s="306"/>
      <c r="U7" s="306"/>
      <c r="V7" s="306"/>
    </row>
    <row r="8" spans="1:24" ht="15.75" customHeight="1">
      <c r="A8" s="305"/>
      <c r="B8" s="305"/>
      <c r="C8" s="305"/>
      <c r="D8" s="305"/>
      <c r="E8" s="305"/>
      <c r="F8" s="305"/>
      <c r="G8" s="305"/>
      <c r="H8" s="305"/>
      <c r="I8" s="305"/>
      <c r="J8" s="305"/>
      <c r="K8" s="305"/>
      <c r="L8" s="305"/>
      <c r="M8" s="305"/>
      <c r="N8" s="306"/>
      <c r="O8" s="306"/>
      <c r="P8" s="306"/>
      <c r="Q8" s="306"/>
      <c r="R8" s="306"/>
      <c r="S8" s="306"/>
      <c r="T8" s="306"/>
      <c r="U8" s="306"/>
      <c r="V8" s="306"/>
    </row>
    <row r="9" spans="1:24" ht="15.75" customHeight="1">
      <c r="A9" s="305"/>
      <c r="B9" s="305"/>
      <c r="C9" s="305"/>
      <c r="D9" s="305"/>
      <c r="E9" s="305"/>
      <c r="F9" s="305"/>
      <c r="G9" s="305"/>
      <c r="H9" s="305"/>
      <c r="I9" s="305"/>
      <c r="J9" s="305"/>
      <c r="K9" s="305"/>
      <c r="L9" s="305"/>
      <c r="M9" s="305"/>
      <c r="N9" s="306"/>
      <c r="O9" s="306"/>
      <c r="P9" s="306"/>
      <c r="Q9" s="306"/>
      <c r="R9" s="306"/>
      <c r="S9" s="306"/>
      <c r="T9" s="306"/>
      <c r="U9" s="306"/>
      <c r="V9" s="306"/>
    </row>
    <row r="10" spans="1:24" ht="15.75" customHeight="1">
      <c r="A10" s="305"/>
      <c r="B10" s="305"/>
      <c r="C10" s="305"/>
      <c r="D10" s="305"/>
      <c r="E10" s="305"/>
      <c r="F10" s="305"/>
      <c r="G10" s="305"/>
      <c r="H10" s="305"/>
      <c r="I10" s="305"/>
      <c r="J10" s="305"/>
      <c r="K10" s="305"/>
      <c r="L10" s="305"/>
      <c r="M10" s="305"/>
      <c r="N10" s="306"/>
      <c r="O10" s="306"/>
      <c r="P10" s="306"/>
      <c r="Q10" s="306"/>
      <c r="R10" s="306"/>
      <c r="S10" s="306"/>
      <c r="T10" s="306"/>
      <c r="U10" s="306"/>
      <c r="V10" s="306"/>
    </row>
    <row r="11" spans="1:24" ht="15.75" customHeight="1">
      <c r="A11" s="305"/>
      <c r="B11" s="305"/>
      <c r="C11" s="305"/>
      <c r="D11" s="305"/>
      <c r="E11" s="305"/>
      <c r="F11" s="305"/>
      <c r="G11" s="305"/>
      <c r="H11" s="305"/>
      <c r="I11" s="305"/>
      <c r="J11" s="305"/>
      <c r="K11" s="305"/>
      <c r="L11" s="305"/>
      <c r="M11" s="305"/>
      <c r="N11" s="306"/>
      <c r="O11" s="306"/>
      <c r="P11" s="306"/>
      <c r="Q11" s="306"/>
      <c r="R11" s="306"/>
      <c r="S11" s="306"/>
      <c r="T11" s="306"/>
      <c r="U11" s="306"/>
      <c r="V11" s="306"/>
    </row>
    <row r="12" spans="1:24" ht="15.75" customHeight="1">
      <c r="A12" s="305"/>
      <c r="B12" s="305"/>
      <c r="C12" s="305"/>
      <c r="D12" s="305"/>
      <c r="E12" s="305"/>
      <c r="F12" s="305"/>
      <c r="G12" s="305"/>
      <c r="H12" s="305"/>
      <c r="I12" s="305"/>
      <c r="J12" s="305"/>
      <c r="K12" s="305"/>
      <c r="L12" s="305"/>
      <c r="M12" s="305"/>
      <c r="N12" s="306"/>
      <c r="O12" s="306"/>
      <c r="P12" s="306"/>
      <c r="Q12" s="306"/>
      <c r="R12" s="306"/>
      <c r="S12" s="306"/>
      <c r="T12" s="306"/>
      <c r="U12" s="306"/>
      <c r="V12" s="306"/>
    </row>
    <row r="13" spans="1:24" ht="15.75" customHeight="1">
      <c r="A13" s="305"/>
      <c r="B13" s="305"/>
      <c r="C13" s="305"/>
      <c r="D13" s="305"/>
      <c r="E13" s="305"/>
      <c r="F13" s="305"/>
      <c r="G13" s="305"/>
      <c r="H13" s="305"/>
      <c r="I13" s="305"/>
      <c r="J13" s="305"/>
      <c r="K13" s="305"/>
      <c r="L13" s="305"/>
      <c r="M13" s="305"/>
      <c r="N13" s="306"/>
      <c r="O13" s="306"/>
      <c r="P13" s="306"/>
      <c r="Q13" s="306"/>
      <c r="R13" s="306"/>
      <c r="S13" s="306"/>
      <c r="T13" s="306"/>
      <c r="U13" s="306"/>
      <c r="V13" s="306"/>
    </row>
    <row r="14" spans="1:24" ht="15.75" customHeight="1">
      <c r="A14" s="305"/>
      <c r="B14" s="305"/>
      <c r="C14" s="305"/>
      <c r="D14" s="305"/>
      <c r="E14" s="305"/>
      <c r="F14" s="305"/>
      <c r="G14" s="305"/>
      <c r="H14" s="305"/>
      <c r="I14" s="305"/>
      <c r="J14" s="305"/>
      <c r="K14" s="305"/>
      <c r="L14" s="305"/>
      <c r="M14" s="305"/>
      <c r="N14" s="306"/>
      <c r="O14" s="306"/>
      <c r="P14" s="306"/>
      <c r="Q14" s="306"/>
      <c r="R14" s="306"/>
      <c r="S14" s="306"/>
      <c r="T14" s="306"/>
      <c r="U14" s="306"/>
      <c r="V14" s="306"/>
    </row>
    <row r="15" spans="1:24" ht="15.75" customHeight="1">
      <c r="A15" s="305"/>
      <c r="B15" s="305"/>
      <c r="C15" s="305"/>
      <c r="D15" s="305"/>
      <c r="E15" s="305"/>
      <c r="F15" s="305"/>
      <c r="G15" s="305"/>
      <c r="H15" s="305"/>
      <c r="I15" s="305"/>
      <c r="J15" s="305"/>
      <c r="K15" s="305"/>
      <c r="L15" s="305"/>
      <c r="M15" s="305"/>
      <c r="N15" s="306"/>
      <c r="O15" s="306"/>
      <c r="P15" s="306"/>
      <c r="Q15" s="306"/>
      <c r="R15" s="306"/>
      <c r="S15" s="306"/>
      <c r="T15" s="306"/>
      <c r="U15" s="306"/>
      <c r="V15" s="306"/>
    </row>
    <row r="16" spans="1:24" ht="15.75" customHeight="1">
      <c r="A16" s="305"/>
      <c r="B16" s="305"/>
      <c r="C16" s="305"/>
      <c r="D16" s="305"/>
      <c r="E16" s="305"/>
      <c r="F16" s="305"/>
      <c r="G16" s="305"/>
      <c r="H16" s="305"/>
      <c r="I16" s="305"/>
      <c r="J16" s="305"/>
      <c r="K16" s="305"/>
      <c r="L16" s="305"/>
      <c r="M16" s="305"/>
      <c r="N16" s="306"/>
      <c r="O16" s="306"/>
      <c r="P16" s="306"/>
      <c r="Q16" s="306"/>
      <c r="R16" s="306"/>
      <c r="S16" s="306"/>
      <c r="T16" s="306"/>
      <c r="U16" s="306"/>
      <c r="V16" s="306"/>
    </row>
    <row r="17" spans="1:22" ht="15.75" customHeight="1">
      <c r="A17" s="305"/>
      <c r="B17" s="305"/>
      <c r="C17" s="305"/>
      <c r="D17" s="305"/>
      <c r="E17" s="305"/>
      <c r="F17" s="305"/>
      <c r="G17" s="305"/>
      <c r="H17" s="305"/>
      <c r="I17" s="305"/>
      <c r="J17" s="305"/>
      <c r="K17" s="305"/>
      <c r="L17" s="305"/>
      <c r="M17" s="305"/>
      <c r="N17" s="306"/>
      <c r="O17" s="306"/>
      <c r="P17" s="306"/>
      <c r="Q17" s="306"/>
      <c r="R17" s="306"/>
      <c r="S17" s="306"/>
      <c r="T17" s="306"/>
      <c r="U17" s="306"/>
      <c r="V17" s="306"/>
    </row>
    <row r="18" spans="1:22" ht="15.75" customHeight="1">
      <c r="A18" s="305"/>
      <c r="B18" s="305"/>
      <c r="C18" s="305"/>
      <c r="D18" s="305"/>
      <c r="E18" s="305"/>
      <c r="F18" s="305"/>
      <c r="G18" s="305"/>
      <c r="H18" s="305"/>
      <c r="I18" s="305"/>
      <c r="J18" s="305"/>
      <c r="K18" s="305"/>
      <c r="L18" s="305"/>
      <c r="M18" s="305"/>
      <c r="N18" s="306"/>
      <c r="O18" s="306"/>
      <c r="P18" s="306"/>
      <c r="Q18" s="306"/>
      <c r="R18" s="306"/>
      <c r="S18" s="306"/>
      <c r="T18" s="306"/>
      <c r="U18" s="306"/>
      <c r="V18" s="306"/>
    </row>
    <row r="19" spans="1:22" ht="15" customHeight="1">
      <c r="A19" s="305"/>
      <c r="B19" s="305"/>
      <c r="C19" s="305"/>
      <c r="D19" s="305"/>
      <c r="E19" s="305"/>
      <c r="F19" s="305"/>
      <c r="G19" s="305"/>
      <c r="H19" s="305"/>
      <c r="I19" s="305"/>
      <c r="J19" s="305"/>
      <c r="K19" s="305"/>
      <c r="L19" s="305"/>
      <c r="M19" s="305"/>
      <c r="N19" s="306"/>
      <c r="O19" s="306"/>
      <c r="P19" s="306"/>
      <c r="Q19" s="306"/>
      <c r="R19" s="306"/>
      <c r="S19" s="306"/>
      <c r="T19" s="306"/>
      <c r="U19" s="306"/>
      <c r="V19" s="306"/>
    </row>
    <row r="20" spans="1:22" ht="15.75" customHeight="1">
      <c r="A20" s="305"/>
      <c r="B20" s="305"/>
      <c r="C20" s="305"/>
      <c r="D20" s="305"/>
      <c r="E20" s="305"/>
      <c r="F20" s="305"/>
      <c r="G20" s="305"/>
      <c r="H20" s="305"/>
      <c r="I20" s="305"/>
      <c r="J20" s="305"/>
      <c r="K20" s="305"/>
      <c r="L20" s="305"/>
      <c r="M20" s="305"/>
      <c r="N20" s="306"/>
      <c r="O20" s="306"/>
      <c r="P20" s="306"/>
      <c r="Q20" s="306"/>
      <c r="R20" s="306"/>
      <c r="S20" s="306"/>
      <c r="T20" s="306"/>
      <c r="U20" s="306"/>
      <c r="V20" s="306"/>
    </row>
    <row r="21" spans="1:22" ht="15.75" customHeight="1">
      <c r="A21" s="305"/>
      <c r="B21" s="305"/>
      <c r="C21" s="305"/>
      <c r="D21" s="305"/>
      <c r="E21" s="305"/>
      <c r="F21" s="305"/>
      <c r="G21" s="305"/>
      <c r="H21" s="305"/>
      <c r="I21" s="305"/>
      <c r="J21" s="305"/>
      <c r="K21" s="305"/>
      <c r="L21" s="305"/>
      <c r="M21" s="305"/>
      <c r="N21" s="306"/>
      <c r="O21" s="306"/>
      <c r="P21" s="306"/>
      <c r="Q21" s="306"/>
      <c r="R21" s="306"/>
      <c r="S21" s="306"/>
      <c r="T21" s="306"/>
      <c r="U21" s="306"/>
      <c r="V21" s="306"/>
    </row>
    <row r="22" spans="1:22" ht="15.75" customHeight="1">
      <c r="A22" s="305"/>
      <c r="B22" s="305"/>
      <c r="C22" s="305"/>
      <c r="D22" s="305"/>
      <c r="E22" s="305"/>
      <c r="F22" s="305"/>
      <c r="G22" s="305"/>
      <c r="H22" s="305"/>
      <c r="I22" s="305"/>
      <c r="J22" s="305"/>
      <c r="K22" s="305"/>
      <c r="L22" s="305"/>
      <c r="M22" s="305"/>
      <c r="N22" s="306"/>
      <c r="O22" s="306"/>
      <c r="P22" s="306"/>
      <c r="Q22" s="306"/>
      <c r="R22" s="306"/>
      <c r="S22" s="306"/>
      <c r="T22" s="306"/>
      <c r="U22" s="306"/>
      <c r="V22" s="306"/>
    </row>
    <row r="23" spans="1:22" ht="15.75" customHeight="1">
      <c r="A23" s="305"/>
      <c r="B23" s="305"/>
      <c r="C23" s="305"/>
      <c r="D23" s="305"/>
      <c r="E23" s="305"/>
      <c r="F23" s="305"/>
      <c r="G23" s="305"/>
      <c r="H23" s="305"/>
      <c r="I23" s="305"/>
      <c r="J23" s="305"/>
      <c r="K23" s="305"/>
      <c r="L23" s="305"/>
      <c r="M23" s="305"/>
      <c r="N23" s="306"/>
      <c r="O23" s="306"/>
      <c r="P23" s="306"/>
      <c r="Q23" s="306"/>
      <c r="R23" s="306"/>
      <c r="S23" s="306"/>
      <c r="T23" s="306"/>
      <c r="U23" s="306"/>
      <c r="V23" s="306"/>
    </row>
    <row r="24" spans="1:22" ht="15.75" customHeight="1">
      <c r="A24" s="305"/>
      <c r="B24" s="305"/>
      <c r="C24" s="305"/>
      <c r="D24" s="305"/>
      <c r="E24" s="305"/>
      <c r="F24" s="305"/>
      <c r="G24" s="305"/>
      <c r="H24" s="305"/>
      <c r="I24" s="305"/>
      <c r="J24" s="305"/>
      <c r="K24" s="305"/>
      <c r="L24" s="305"/>
      <c r="M24" s="305"/>
      <c r="N24" s="306"/>
      <c r="O24" s="306"/>
      <c r="P24" s="306"/>
      <c r="Q24" s="306"/>
      <c r="R24" s="306"/>
      <c r="S24" s="306"/>
      <c r="T24" s="306"/>
      <c r="U24" s="306"/>
      <c r="V24" s="306"/>
    </row>
    <row r="25" spans="1:22" ht="15.75" customHeight="1">
      <c r="A25" s="79"/>
      <c r="B25" s="79"/>
      <c r="C25" s="79"/>
      <c r="D25" s="79"/>
      <c r="E25" s="79"/>
      <c r="F25" s="79"/>
      <c r="G25" s="79"/>
      <c r="H25" s="79"/>
      <c r="I25" s="304"/>
      <c r="J25" s="304"/>
      <c r="K25" s="304"/>
      <c r="L25" s="304"/>
      <c r="M25" s="76"/>
    </row>
    <row r="26" spans="1:22" ht="15.75" customHeight="1">
      <c r="A26" s="79"/>
      <c r="B26" s="79"/>
      <c r="C26" s="79"/>
      <c r="D26" s="79"/>
      <c r="E26" s="79"/>
      <c r="F26" s="79"/>
      <c r="G26" s="79"/>
      <c r="H26" s="79"/>
      <c r="I26" s="80"/>
      <c r="J26" s="80"/>
      <c r="K26" s="80"/>
      <c r="L26" s="80"/>
      <c r="M26" s="76"/>
    </row>
    <row r="27" spans="1:22">
      <c r="A27" s="81"/>
      <c r="B27" s="81"/>
      <c r="C27" s="81"/>
      <c r="D27" s="81"/>
      <c r="E27" s="81"/>
      <c r="F27" s="81"/>
      <c r="G27" s="82"/>
      <c r="H27" s="81"/>
      <c r="I27" s="81"/>
      <c r="J27" s="81"/>
      <c r="S27" s="83"/>
      <c r="U27" s="81"/>
    </row>
    <row r="28" spans="1:22">
      <c r="A28" s="81"/>
      <c r="B28" s="81"/>
      <c r="C28" s="81"/>
      <c r="D28" s="81"/>
      <c r="E28" s="81"/>
      <c r="F28" s="81"/>
      <c r="G28" s="82"/>
      <c r="H28" s="81"/>
      <c r="I28" s="81"/>
      <c r="J28" s="81"/>
      <c r="S28" s="83"/>
      <c r="U28" s="81"/>
    </row>
    <row r="29" spans="1:22">
      <c r="A29" s="81"/>
      <c r="B29" s="81"/>
      <c r="C29" s="81"/>
      <c r="D29" s="81"/>
      <c r="E29" s="81"/>
      <c r="F29" s="81"/>
      <c r="G29" s="82"/>
      <c r="H29" s="81"/>
      <c r="I29" s="81"/>
      <c r="J29" s="81"/>
      <c r="S29" s="83"/>
      <c r="U29" s="81"/>
    </row>
    <row r="30" spans="1:22">
      <c r="A30" s="81"/>
      <c r="B30" s="81"/>
      <c r="C30" s="81"/>
      <c r="D30" s="81"/>
      <c r="E30" s="81"/>
      <c r="F30" s="81"/>
      <c r="G30" s="82"/>
      <c r="H30" s="81"/>
      <c r="I30" s="81"/>
      <c r="J30" s="81"/>
      <c r="S30" s="83"/>
      <c r="U30" s="81"/>
    </row>
    <row r="31" spans="1:22">
      <c r="A31" s="81"/>
      <c r="B31" s="81"/>
      <c r="C31" s="81"/>
      <c r="D31" s="81"/>
      <c r="E31" s="81"/>
      <c r="F31" s="81"/>
      <c r="G31" s="82"/>
      <c r="H31" s="81"/>
      <c r="I31" s="81"/>
      <c r="J31" s="81"/>
      <c r="S31" s="83"/>
      <c r="U31" s="81"/>
    </row>
    <row r="32" spans="1:22">
      <c r="A32" s="81"/>
      <c r="B32" s="81"/>
      <c r="C32" s="81"/>
      <c r="D32" s="81"/>
      <c r="E32" s="81"/>
      <c r="F32" s="81"/>
      <c r="G32" s="82"/>
      <c r="H32" s="81"/>
      <c r="I32" s="81"/>
      <c r="J32" s="81"/>
      <c r="S32" s="83"/>
      <c r="U32" s="81"/>
    </row>
    <row r="33" spans="1:21">
      <c r="A33" s="81"/>
      <c r="B33" s="81"/>
      <c r="C33" s="81"/>
      <c r="D33" s="81"/>
      <c r="E33" s="81"/>
      <c r="F33" s="81"/>
      <c r="G33" s="82"/>
      <c r="H33" s="81"/>
      <c r="I33" s="81"/>
      <c r="J33" s="81"/>
      <c r="S33" s="83"/>
      <c r="U33" s="81"/>
    </row>
    <row r="34" spans="1:21">
      <c r="A34" s="81"/>
      <c r="B34" s="81"/>
      <c r="C34" s="81"/>
      <c r="D34" s="81"/>
      <c r="E34" s="81"/>
      <c r="F34" s="81"/>
      <c r="G34" s="82"/>
      <c r="H34" s="81"/>
      <c r="I34" s="81"/>
      <c r="J34" s="81"/>
      <c r="S34" s="83"/>
      <c r="U34" s="81"/>
    </row>
    <row r="35" spans="1:21">
      <c r="A35" s="81"/>
      <c r="B35" s="81"/>
      <c r="C35" s="81"/>
      <c r="D35" s="81"/>
      <c r="E35" s="81"/>
      <c r="F35" s="81"/>
      <c r="G35" s="82"/>
      <c r="H35" s="81"/>
      <c r="I35" s="81"/>
      <c r="J35" s="81"/>
      <c r="S35" s="83"/>
      <c r="U35" s="81"/>
    </row>
    <row r="36" spans="1:21">
      <c r="A36" s="81"/>
      <c r="B36" s="81"/>
      <c r="C36" s="81"/>
      <c r="D36" s="81"/>
      <c r="E36" s="81"/>
      <c r="F36" s="81"/>
      <c r="G36" s="82"/>
      <c r="H36" s="81"/>
      <c r="I36" s="81"/>
      <c r="J36" s="81"/>
      <c r="S36" s="83"/>
      <c r="U36" s="81"/>
    </row>
    <row r="37" spans="1:21">
      <c r="A37" s="81"/>
      <c r="B37" s="81"/>
      <c r="C37" s="81"/>
      <c r="D37" s="81"/>
      <c r="E37" s="81"/>
      <c r="F37" s="81"/>
      <c r="G37" s="82"/>
      <c r="H37" s="81"/>
      <c r="I37" s="81"/>
      <c r="J37" s="81"/>
      <c r="S37" s="83"/>
      <c r="U37" s="81"/>
    </row>
    <row r="38" spans="1:21">
      <c r="A38" s="81"/>
      <c r="B38" s="81"/>
      <c r="C38" s="81"/>
      <c r="D38" s="81"/>
      <c r="E38" s="81"/>
      <c r="F38" s="81"/>
      <c r="G38" s="82"/>
      <c r="H38" s="81"/>
      <c r="I38" s="81"/>
      <c r="J38" s="81"/>
      <c r="S38" s="83"/>
      <c r="U38" s="81"/>
    </row>
    <row r="39" spans="1:21">
      <c r="A39" s="81"/>
      <c r="B39" s="81"/>
      <c r="C39" s="81"/>
      <c r="D39" s="81"/>
      <c r="E39" s="81"/>
      <c r="F39" s="81"/>
      <c r="G39" s="82"/>
      <c r="H39" s="81"/>
      <c r="I39" s="81"/>
      <c r="J39" s="81"/>
      <c r="S39" s="83"/>
      <c r="U39" s="81"/>
    </row>
    <row r="40" spans="1:21">
      <c r="A40" s="81"/>
      <c r="B40" s="81"/>
      <c r="C40" s="81"/>
      <c r="D40" s="81"/>
      <c r="E40" s="81"/>
      <c r="F40" s="81"/>
      <c r="G40" s="82"/>
      <c r="H40" s="81"/>
      <c r="I40" s="81"/>
      <c r="J40" s="81"/>
      <c r="S40" s="83"/>
      <c r="U40" s="81"/>
    </row>
    <row r="41" spans="1:21">
      <c r="A41" s="81"/>
      <c r="B41" s="81"/>
      <c r="C41" s="81"/>
      <c r="D41" s="81"/>
      <c r="E41" s="81"/>
      <c r="F41" s="81"/>
      <c r="G41" s="82"/>
      <c r="H41" s="81"/>
      <c r="I41" s="81"/>
      <c r="J41" s="81"/>
      <c r="S41" s="83"/>
      <c r="U41" s="81"/>
    </row>
    <row r="42" spans="1:21">
      <c r="A42" s="81"/>
      <c r="B42" s="81"/>
      <c r="C42" s="81"/>
      <c r="D42" s="81"/>
      <c r="E42" s="81"/>
      <c r="F42" s="81"/>
      <c r="G42" s="82"/>
      <c r="H42" s="81"/>
      <c r="I42" s="81"/>
      <c r="J42" s="81"/>
      <c r="S42" s="83"/>
      <c r="U42" s="81"/>
    </row>
    <row r="43" spans="1:21">
      <c r="A43" s="81"/>
      <c r="B43" s="81"/>
      <c r="C43" s="81"/>
      <c r="D43" s="81"/>
      <c r="E43" s="81"/>
      <c r="F43" s="81"/>
      <c r="G43" s="82"/>
      <c r="H43" s="81"/>
      <c r="I43" s="81"/>
      <c r="J43" s="81"/>
      <c r="S43" s="83"/>
      <c r="U43" s="81"/>
    </row>
    <row r="44" spans="1:21">
      <c r="A44" s="81"/>
      <c r="B44" s="84"/>
      <c r="C44" s="84"/>
      <c r="D44" s="84"/>
      <c r="E44" s="84"/>
      <c r="F44" s="84"/>
      <c r="G44" s="82"/>
      <c r="H44" s="81"/>
      <c r="I44" s="81"/>
      <c r="J44" s="81"/>
      <c r="S44" s="83"/>
      <c r="U44" s="81"/>
    </row>
    <row r="45" spans="1:21">
      <c r="A45" s="81"/>
      <c r="B45" s="84"/>
      <c r="C45" s="84"/>
      <c r="D45" s="84"/>
      <c r="E45" s="84"/>
      <c r="F45" s="84"/>
      <c r="G45" s="82"/>
      <c r="H45" s="81"/>
      <c r="I45" s="81"/>
      <c r="J45" s="81"/>
      <c r="S45" s="83"/>
      <c r="U45" s="81"/>
    </row>
    <row r="46" spans="1:21">
      <c r="A46" s="81"/>
      <c r="B46" s="84"/>
      <c r="C46" s="84"/>
      <c r="D46" s="84"/>
      <c r="E46" s="84"/>
      <c r="F46" s="84"/>
      <c r="G46" s="82"/>
      <c r="H46" s="81"/>
      <c r="I46" s="81"/>
      <c r="J46" s="81"/>
      <c r="S46" s="83"/>
      <c r="U46" s="81"/>
    </row>
    <row r="47" spans="1:21">
      <c r="A47" s="81"/>
      <c r="B47" s="84"/>
      <c r="C47" s="84"/>
      <c r="D47" s="84"/>
      <c r="E47" s="84"/>
      <c r="F47" s="84"/>
      <c r="G47" s="82"/>
      <c r="H47" s="81"/>
      <c r="I47" s="81"/>
      <c r="J47" s="81"/>
      <c r="K47" s="81"/>
      <c r="S47" s="83"/>
      <c r="U47" s="81"/>
    </row>
    <row r="48" spans="1:21">
      <c r="A48" s="81"/>
      <c r="B48" s="84"/>
      <c r="C48" s="84"/>
      <c r="D48" s="84"/>
      <c r="E48" s="84"/>
      <c r="F48" s="84"/>
      <c r="G48" s="82"/>
      <c r="H48" s="81"/>
      <c r="I48" s="81"/>
      <c r="J48" s="81"/>
      <c r="S48" s="83"/>
      <c r="U48" s="81"/>
    </row>
    <row r="49" spans="1:21">
      <c r="A49" s="81"/>
      <c r="B49" s="84"/>
      <c r="C49" s="84"/>
      <c r="D49" s="84"/>
      <c r="E49" s="84"/>
      <c r="F49" s="84"/>
      <c r="G49" s="82"/>
      <c r="H49" s="81"/>
      <c r="I49" s="81"/>
      <c r="J49" s="81"/>
      <c r="K49" s="81"/>
      <c r="S49" s="83"/>
      <c r="U49" s="81"/>
    </row>
    <row r="50" spans="1:21">
      <c r="A50" s="81"/>
      <c r="B50" s="84"/>
      <c r="C50" s="84"/>
      <c r="D50" s="84"/>
      <c r="E50" s="84"/>
      <c r="F50" s="84"/>
      <c r="G50" s="82"/>
      <c r="H50" s="81"/>
      <c r="I50" s="81"/>
      <c r="J50" s="81"/>
      <c r="S50" s="83"/>
      <c r="U50" s="81"/>
    </row>
    <row r="51" spans="1:21">
      <c r="A51" s="81"/>
      <c r="B51" s="84"/>
      <c r="C51" s="84"/>
      <c r="D51" s="84"/>
      <c r="E51" s="84"/>
      <c r="F51" s="84"/>
      <c r="G51" s="82"/>
      <c r="H51" s="81"/>
      <c r="I51" s="81"/>
      <c r="J51" s="81"/>
      <c r="S51" s="83"/>
      <c r="U51" s="81"/>
    </row>
    <row r="52" spans="1:21">
      <c r="A52" s="81"/>
      <c r="B52" s="84"/>
      <c r="C52" s="84"/>
      <c r="D52" s="84"/>
      <c r="E52" s="84"/>
      <c r="F52" s="84"/>
      <c r="G52" s="82"/>
      <c r="H52" s="81"/>
      <c r="I52" s="81"/>
      <c r="J52" s="81"/>
      <c r="S52" s="83"/>
      <c r="U52" s="81"/>
    </row>
    <row r="53" spans="1:21">
      <c r="A53" s="81"/>
      <c r="B53" s="84"/>
      <c r="C53" s="84"/>
      <c r="D53" s="84"/>
      <c r="E53" s="84"/>
      <c r="F53" s="84"/>
      <c r="G53" s="82"/>
      <c r="H53" s="81"/>
      <c r="I53" s="81"/>
      <c r="J53" s="81"/>
      <c r="S53" s="83"/>
      <c r="U53" s="81"/>
    </row>
    <row r="54" spans="1:21">
      <c r="A54" s="81"/>
      <c r="B54" s="84"/>
      <c r="C54" s="84"/>
      <c r="D54" s="84"/>
      <c r="E54" s="84"/>
      <c r="F54" s="84"/>
      <c r="G54" s="82"/>
      <c r="H54" s="81"/>
      <c r="I54" s="81"/>
      <c r="J54" s="81"/>
      <c r="S54" s="83"/>
    </row>
    <row r="55" spans="1:21">
      <c r="A55" s="81"/>
      <c r="B55" s="84"/>
      <c r="C55" s="84"/>
      <c r="D55" s="84"/>
      <c r="E55" s="84"/>
      <c r="F55" s="84"/>
      <c r="G55" s="82"/>
      <c r="H55" s="81"/>
      <c r="I55" s="81"/>
      <c r="J55" s="81"/>
      <c r="O55" s="85"/>
      <c r="P55" s="85"/>
      <c r="Q55" s="85"/>
      <c r="R55" s="85"/>
      <c r="S55" s="83"/>
    </row>
    <row r="56" spans="1:21">
      <c r="A56" s="81"/>
      <c r="B56" s="84"/>
      <c r="C56" s="84"/>
      <c r="D56" s="84"/>
      <c r="E56" s="84"/>
      <c r="F56" s="84"/>
      <c r="G56" s="82"/>
      <c r="H56" s="81"/>
      <c r="I56" s="81"/>
      <c r="J56" s="81"/>
      <c r="S56" s="83"/>
    </row>
    <row r="57" spans="1:21">
      <c r="A57" s="81"/>
      <c r="B57" s="84"/>
      <c r="C57" s="84"/>
      <c r="D57" s="84"/>
      <c r="E57" s="84"/>
      <c r="F57" s="84"/>
      <c r="G57" s="82"/>
      <c r="H57" s="81"/>
      <c r="I57" s="81"/>
      <c r="J57" s="81"/>
      <c r="S57" s="83"/>
    </row>
    <row r="58" spans="1:21">
      <c r="A58" s="81"/>
      <c r="B58" s="76"/>
      <c r="C58" s="76"/>
      <c r="D58" s="76"/>
      <c r="E58" s="76"/>
      <c r="F58" s="76"/>
      <c r="G58" s="82"/>
      <c r="H58" s="81"/>
      <c r="I58" s="81"/>
      <c r="J58" s="81"/>
      <c r="S58" s="83"/>
    </row>
    <row r="59" spans="1:21">
      <c r="A59" s="81"/>
      <c r="G59" s="82"/>
      <c r="H59" s="81"/>
      <c r="I59" s="81"/>
      <c r="J59" s="81"/>
      <c r="K59" s="81"/>
      <c r="L59" s="81"/>
      <c r="M59" s="85"/>
      <c r="N59" s="85"/>
      <c r="O59" s="85"/>
    </row>
    <row r="60" spans="1:21" ht="16" customHeight="1">
      <c r="A60" s="81"/>
      <c r="G60" s="82"/>
      <c r="H60" s="81"/>
      <c r="I60" s="81"/>
      <c r="J60" s="81"/>
      <c r="K60" s="81"/>
      <c r="L60" s="81"/>
    </row>
    <row r="61" spans="1:21">
      <c r="A61" s="81"/>
      <c r="G61" s="82"/>
      <c r="H61" s="81"/>
      <c r="I61" s="81"/>
      <c r="J61" s="81"/>
    </row>
    <row r="62" spans="1:21">
      <c r="A62" s="81"/>
      <c r="G62" s="82"/>
      <c r="H62" s="81"/>
      <c r="I62" s="81"/>
      <c r="J62" s="81"/>
    </row>
    <row r="63" spans="1:21">
      <c r="A63" s="81"/>
      <c r="G63" s="82"/>
      <c r="H63" s="81"/>
      <c r="I63" s="81"/>
      <c r="J63" s="81"/>
    </row>
    <row r="64" spans="1:21">
      <c r="A64" s="81"/>
      <c r="G64" s="82"/>
      <c r="H64" s="81"/>
      <c r="I64" s="81"/>
      <c r="J64" s="81"/>
    </row>
    <row r="65" spans="1:12">
      <c r="A65" s="81"/>
      <c r="G65" s="82"/>
      <c r="H65" s="81"/>
      <c r="I65" s="81"/>
      <c r="J65" s="81"/>
      <c r="K65" s="81"/>
      <c r="L65" s="81"/>
    </row>
    <row r="66" spans="1:12">
      <c r="A66" s="81"/>
      <c r="G66" s="82"/>
      <c r="H66" s="81"/>
      <c r="I66" s="81"/>
      <c r="J66" s="81"/>
    </row>
    <row r="67" spans="1:12">
      <c r="A67" s="81"/>
      <c r="G67" s="82"/>
      <c r="H67" s="81"/>
      <c r="I67" s="81"/>
      <c r="J67" s="81"/>
    </row>
    <row r="68" spans="1:12">
      <c r="A68" s="81"/>
      <c r="G68" s="82"/>
      <c r="H68" s="81"/>
      <c r="I68" s="81"/>
      <c r="J68" s="81"/>
    </row>
    <row r="69" spans="1:12">
      <c r="A69" s="81"/>
      <c r="G69" s="82"/>
      <c r="H69" s="81"/>
      <c r="I69" s="81"/>
      <c r="J69" s="81"/>
    </row>
    <row r="70" spans="1:12">
      <c r="A70" s="81"/>
      <c r="G70" s="82"/>
      <c r="H70" s="81"/>
      <c r="I70" s="81"/>
      <c r="J70" s="81"/>
    </row>
    <row r="71" spans="1:12">
      <c r="A71" s="81"/>
      <c r="G71" s="82"/>
      <c r="H71" s="81"/>
      <c r="I71" s="81"/>
      <c r="J71" s="81"/>
    </row>
    <row r="72" spans="1:12">
      <c r="A72" s="81"/>
      <c r="G72" s="82"/>
    </row>
    <row r="73" spans="1:12">
      <c r="A73" s="81"/>
      <c r="G73" s="82"/>
    </row>
    <row r="74" spans="1:12">
      <c r="A74" s="81"/>
      <c r="G74" s="82"/>
    </row>
    <row r="75" spans="1:12">
      <c r="A75" s="81"/>
      <c r="G75" s="82"/>
    </row>
    <row r="76" spans="1:12">
      <c r="A76" s="81"/>
      <c r="G76" s="82"/>
    </row>
    <row r="77" spans="1:12">
      <c r="A77" s="81"/>
      <c r="G77" s="82"/>
    </row>
    <row r="78" spans="1:12">
      <c r="A78" s="81"/>
      <c r="G78" s="82"/>
    </row>
    <row r="79" spans="1:12">
      <c r="A79" s="81"/>
      <c r="G79" s="82"/>
    </row>
    <row r="80" spans="1:12">
      <c r="A80" s="81"/>
      <c r="G80" s="82"/>
    </row>
    <row r="81" spans="1:7">
      <c r="A81" s="81"/>
      <c r="G81" s="82"/>
    </row>
    <row r="82" spans="1:7">
      <c r="A82" s="81"/>
      <c r="G82" s="82"/>
    </row>
    <row r="83" spans="1:7">
      <c r="A83" s="81"/>
      <c r="G83" s="82"/>
    </row>
    <row r="84" spans="1:7">
      <c r="A84" s="81"/>
      <c r="G84" s="82"/>
    </row>
    <row r="85" spans="1:7">
      <c r="A85" s="81"/>
      <c r="G85" s="82"/>
    </row>
    <row r="86" spans="1:7">
      <c r="A86" s="81"/>
      <c r="G86" s="82"/>
    </row>
    <row r="87" spans="1:7">
      <c r="A87" s="81"/>
      <c r="G87" s="82"/>
    </row>
    <row r="88" spans="1:7">
      <c r="A88" s="81"/>
      <c r="G88" s="82"/>
    </row>
    <row r="89" spans="1:7">
      <c r="A89" s="81"/>
      <c r="G89" s="82"/>
    </row>
    <row r="90" spans="1:7">
      <c r="A90" s="81"/>
      <c r="G90" s="82"/>
    </row>
    <row r="91" spans="1:7">
      <c r="A91" s="81"/>
    </row>
    <row r="92" spans="1:7">
      <c r="A92" s="81"/>
    </row>
    <row r="93" spans="1:7">
      <c r="A93" s="81"/>
    </row>
    <row r="94" spans="1:7">
      <c r="A94" s="81"/>
    </row>
    <row r="95" spans="1:7">
      <c r="A95" s="81"/>
    </row>
    <row r="96" spans="1:7">
      <c r="A96" s="81"/>
    </row>
    <row r="97" spans="1:1">
      <c r="A97" s="81"/>
    </row>
    <row r="98" spans="1:1">
      <c r="A98" s="81"/>
    </row>
    <row r="99" spans="1:1">
      <c r="A99" s="81"/>
    </row>
    <row r="100" spans="1:1">
      <c r="A100" s="81"/>
    </row>
    <row r="101" spans="1:1">
      <c r="A101" s="81"/>
    </row>
    <row r="102" spans="1:1">
      <c r="A102" s="81"/>
    </row>
    <row r="103" spans="1:1">
      <c r="A103" s="81"/>
    </row>
    <row r="104" spans="1:1">
      <c r="A104" s="81"/>
    </row>
    <row r="105" spans="1:1">
      <c r="A105" s="81"/>
    </row>
    <row r="106" spans="1:1">
      <c r="A106" s="81"/>
    </row>
    <row r="107" spans="1:1">
      <c r="A107" s="81"/>
    </row>
    <row r="108" spans="1:1">
      <c r="A108" s="81"/>
    </row>
    <row r="109" spans="1:1">
      <c r="A109" s="81"/>
    </row>
    <row r="110" spans="1:1">
      <c r="A110" s="81"/>
    </row>
    <row r="111" spans="1:1">
      <c r="A111" s="81"/>
    </row>
    <row r="112" spans="1:1">
      <c r="A112" s="81"/>
    </row>
    <row r="113" spans="1:1">
      <c r="A113" s="81"/>
    </row>
    <row r="114" spans="1:1">
      <c r="A114" s="81"/>
    </row>
    <row r="115" spans="1:1">
      <c r="A115" s="81"/>
    </row>
    <row r="116" spans="1:1">
      <c r="A116" s="81"/>
    </row>
    <row r="117" spans="1:1">
      <c r="A117" s="81"/>
    </row>
    <row r="118" spans="1:1">
      <c r="A118" s="81"/>
    </row>
    <row r="119" spans="1:1">
      <c r="A119" s="81"/>
    </row>
    <row r="120" spans="1:1">
      <c r="A120" s="81"/>
    </row>
    <row r="121" spans="1:1">
      <c r="A121" s="81"/>
    </row>
    <row r="122" spans="1:1">
      <c r="A122" s="81"/>
    </row>
    <row r="123" spans="1:1">
      <c r="A123" s="81"/>
    </row>
    <row r="124" spans="1:1">
      <c r="A124" s="81"/>
    </row>
    <row r="125" spans="1:1">
      <c r="A125" s="81"/>
    </row>
    <row r="126" spans="1:1">
      <c r="A126" s="81"/>
    </row>
    <row r="127" spans="1:1">
      <c r="A127" s="81"/>
    </row>
    <row r="128" spans="1:1">
      <c r="A128" s="81"/>
    </row>
    <row r="129" spans="1:1">
      <c r="A129" s="81"/>
    </row>
    <row r="130" spans="1:1">
      <c r="A130" s="81"/>
    </row>
    <row r="131" spans="1:1">
      <c r="A131" s="81"/>
    </row>
    <row r="132" spans="1:1">
      <c r="A132" s="81"/>
    </row>
    <row r="133" spans="1:1">
      <c r="A133" s="81"/>
    </row>
    <row r="134" spans="1:1">
      <c r="A134" s="81"/>
    </row>
    <row r="135" spans="1:1">
      <c r="A135" s="81"/>
    </row>
    <row r="136" spans="1:1">
      <c r="A136" s="81"/>
    </row>
    <row r="137" spans="1:1">
      <c r="A137" s="81"/>
    </row>
    <row r="138" spans="1:1">
      <c r="A138" s="81"/>
    </row>
    <row r="139" spans="1:1">
      <c r="A139" s="81"/>
    </row>
    <row r="140" spans="1:1">
      <c r="A140" s="81"/>
    </row>
    <row r="141" spans="1:1">
      <c r="A141" s="81"/>
    </row>
    <row r="142" spans="1:1">
      <c r="A142" s="81"/>
    </row>
    <row r="143" spans="1:1">
      <c r="A143" s="81"/>
    </row>
    <row r="144" spans="1:1">
      <c r="A144" s="81"/>
    </row>
    <row r="145" spans="1:1">
      <c r="A145" s="81"/>
    </row>
    <row r="146" spans="1:1">
      <c r="A146" s="81"/>
    </row>
    <row r="147" spans="1:1">
      <c r="A147" s="81"/>
    </row>
    <row r="148" spans="1:1">
      <c r="A148" s="81"/>
    </row>
    <row r="149" spans="1:1">
      <c r="A149" s="81"/>
    </row>
    <row r="150" spans="1:1">
      <c r="A150" s="81"/>
    </row>
    <row r="151" spans="1:1">
      <c r="A151" s="81"/>
    </row>
    <row r="152" spans="1:1">
      <c r="A152" s="81"/>
    </row>
    <row r="153" spans="1:1">
      <c r="A153" s="81"/>
    </row>
    <row r="154" spans="1:1">
      <c r="A154" s="81"/>
    </row>
    <row r="155" spans="1:1">
      <c r="A155" s="81"/>
    </row>
    <row r="156" spans="1:1">
      <c r="A156" s="81"/>
    </row>
    <row r="157" spans="1:1">
      <c r="A157" s="81"/>
    </row>
    <row r="158" spans="1:1">
      <c r="A158" s="81"/>
    </row>
    <row r="159" spans="1:1">
      <c r="A159" s="81"/>
    </row>
    <row r="160" spans="1:1">
      <c r="A160" s="81"/>
    </row>
    <row r="161" spans="1:1">
      <c r="A161" s="81"/>
    </row>
    <row r="162" spans="1:1">
      <c r="A162" s="81"/>
    </row>
    <row r="163" spans="1:1">
      <c r="A163" s="81"/>
    </row>
    <row r="164" spans="1:1">
      <c r="A164" s="81"/>
    </row>
    <row r="165" spans="1:1">
      <c r="A165" s="81"/>
    </row>
    <row r="166" spans="1:1">
      <c r="A166" s="81"/>
    </row>
    <row r="167" spans="1:1">
      <c r="A167" s="81"/>
    </row>
    <row r="168" spans="1:1">
      <c r="A168" s="81"/>
    </row>
    <row r="169" spans="1:1">
      <c r="A169" s="81"/>
    </row>
    <row r="170" spans="1:1">
      <c r="A170" s="81"/>
    </row>
    <row r="171" spans="1:1">
      <c r="A171" s="81"/>
    </row>
    <row r="172" spans="1:1">
      <c r="A172" s="81"/>
    </row>
    <row r="173" spans="1:1">
      <c r="A173" s="81"/>
    </row>
    <row r="174" spans="1:1">
      <c r="A174" s="81"/>
    </row>
    <row r="175" spans="1:1">
      <c r="A175" s="81"/>
    </row>
    <row r="176" spans="1:1">
      <c r="A176" s="81"/>
    </row>
    <row r="177" spans="1:1">
      <c r="A177" s="81"/>
    </row>
    <row r="178" spans="1:1">
      <c r="A178" s="81"/>
    </row>
    <row r="179" spans="1:1">
      <c r="A179" s="81"/>
    </row>
    <row r="180" spans="1:1">
      <c r="A180" s="81"/>
    </row>
    <row r="181" spans="1:1">
      <c r="A181" s="81"/>
    </row>
    <row r="182" spans="1:1">
      <c r="A182" s="81"/>
    </row>
    <row r="183" spans="1:1">
      <c r="A183" s="81"/>
    </row>
    <row r="184" spans="1:1">
      <c r="A184" s="81"/>
    </row>
    <row r="185" spans="1:1">
      <c r="A185" s="81"/>
    </row>
    <row r="186" spans="1:1">
      <c r="A186" s="81"/>
    </row>
    <row r="187" spans="1:1">
      <c r="A187" s="81"/>
    </row>
    <row r="188" spans="1:1">
      <c r="A188" s="81"/>
    </row>
    <row r="189" spans="1:1">
      <c r="A189" s="81"/>
    </row>
  </sheetData>
  <sheetProtection formatCells="0" formatColumns="0" formatRows="0" insertColumns="0" insertRows="0"/>
  <mergeCells count="4">
    <mergeCell ref="I1:J1"/>
    <mergeCell ref="I25:L25"/>
    <mergeCell ref="A4:M24"/>
    <mergeCell ref="N4:V24"/>
  </mergeCells>
  <pageMargins left="0.39370078740157483" right="0.19685039370078741" top="0.35433070866141736" bottom="0.19685039370078741" header="0.31496062992125984" footer="0.15748031496062992"/>
  <pageSetup paperSize="9" scale="90" orientation="landscape"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1:G17"/>
  <sheetViews>
    <sheetView showGridLines="0" zoomScale="120" zoomScaleNormal="120" workbookViewId="0"/>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105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2B7A6-0AB1-2147-9803-A941B43D25F7}">
  <sheetPr codeName="Hoja11"/>
  <dimension ref="A1:O141"/>
  <sheetViews>
    <sheetView showGridLines="0" zoomScale="80" zoomScaleNormal="80" workbookViewId="0"/>
  </sheetViews>
  <sheetFormatPr baseColWidth="10" defaultRowHeight="13"/>
  <cols>
    <col min="1" max="1" width="10.83203125" style="208"/>
    <col min="2" max="7" width="47.83203125" style="209" customWidth="1"/>
    <col min="8" max="8" width="52" style="209" customWidth="1"/>
    <col min="9" max="15" width="47.83203125" style="209" customWidth="1"/>
    <col min="16" max="16384" width="10.83203125" style="209"/>
  </cols>
  <sheetData>
    <row r="1" spans="1:15" ht="80" customHeight="1"/>
    <row r="2" spans="1:15" ht="40" customHeight="1"/>
    <row r="4" spans="1:15" s="240" customFormat="1" ht="30" customHeight="1">
      <c r="A4" s="239"/>
      <c r="B4" s="239"/>
      <c r="C4" s="239"/>
      <c r="D4" s="239"/>
      <c r="E4" s="239"/>
      <c r="F4" s="239"/>
      <c r="G4" s="239"/>
      <c r="H4" s="239"/>
      <c r="I4" s="239"/>
      <c r="J4" s="239"/>
      <c r="K4" s="239"/>
      <c r="L4" s="239"/>
      <c r="M4" s="239"/>
      <c r="N4" s="239"/>
      <c r="O4" s="239"/>
    </row>
    <row r="5" spans="1:15" ht="14">
      <c r="A5" s="313"/>
      <c r="B5" s="315"/>
      <c r="C5" s="307"/>
      <c r="D5" s="307"/>
      <c r="E5" s="256"/>
      <c r="F5" s="307"/>
      <c r="G5" s="307"/>
      <c r="H5" s="307"/>
      <c r="I5" s="307"/>
      <c r="J5" s="307"/>
      <c r="K5" s="307"/>
      <c r="L5" s="307"/>
      <c r="M5" s="307"/>
      <c r="N5" s="307"/>
      <c r="O5" s="307"/>
    </row>
    <row r="6" spans="1:15" ht="14">
      <c r="A6" s="314"/>
      <c r="B6" s="316"/>
      <c r="C6" s="308"/>
      <c r="D6" s="308"/>
      <c r="E6" s="251"/>
      <c r="F6" s="308"/>
      <c r="G6" s="308"/>
      <c r="H6" s="308"/>
      <c r="I6" s="308"/>
      <c r="J6" s="308"/>
      <c r="K6" s="308"/>
      <c r="L6" s="308"/>
      <c r="M6" s="308"/>
      <c r="N6" s="308"/>
      <c r="O6" s="308"/>
    </row>
    <row r="7" spans="1:15" ht="14">
      <c r="A7" s="314"/>
      <c r="B7" s="317"/>
      <c r="C7" s="308"/>
      <c r="D7" s="308"/>
      <c r="E7" s="251"/>
      <c r="F7" s="308"/>
      <c r="G7" s="308"/>
      <c r="H7" s="308"/>
      <c r="I7" s="308"/>
      <c r="J7" s="308"/>
      <c r="K7" s="308"/>
      <c r="L7" s="308"/>
      <c r="M7" s="308"/>
      <c r="N7" s="308"/>
      <c r="O7" s="308"/>
    </row>
    <row r="8" spans="1:15">
      <c r="A8" s="314"/>
      <c r="B8" s="318"/>
      <c r="C8" s="308"/>
      <c r="D8" s="308"/>
      <c r="E8" s="251"/>
      <c r="F8" s="308"/>
      <c r="G8" s="308"/>
      <c r="H8" s="308"/>
      <c r="I8" s="308"/>
      <c r="J8" s="308"/>
      <c r="K8" s="308"/>
      <c r="L8" s="308"/>
      <c r="M8" s="308"/>
      <c r="N8" s="308"/>
      <c r="O8" s="308"/>
    </row>
    <row r="9" spans="1:15" ht="23">
      <c r="A9" s="248"/>
      <c r="B9" s="255"/>
      <c r="C9" s="252"/>
      <c r="D9" s="252"/>
      <c r="E9" s="252"/>
      <c r="F9" s="252"/>
      <c r="G9" s="252"/>
      <c r="H9" s="252"/>
      <c r="I9" s="252"/>
      <c r="J9" s="252"/>
      <c r="K9" s="252"/>
      <c r="L9" s="252"/>
      <c r="M9" s="252"/>
      <c r="N9" s="252"/>
      <c r="O9" s="252"/>
    </row>
    <row r="10" spans="1:15" ht="14">
      <c r="A10" s="309"/>
      <c r="B10" s="307"/>
      <c r="C10" s="307"/>
      <c r="D10" s="256"/>
      <c r="E10" s="307"/>
      <c r="F10" s="307"/>
      <c r="G10" s="307"/>
      <c r="H10" s="307"/>
      <c r="I10" s="307"/>
      <c r="J10" s="307"/>
      <c r="K10" s="307"/>
      <c r="L10" s="307"/>
      <c r="M10" s="307"/>
      <c r="N10" s="307"/>
      <c r="O10" s="307"/>
    </row>
    <row r="11" spans="1:15" ht="14">
      <c r="A11" s="310"/>
      <c r="B11" s="308"/>
      <c r="C11" s="308"/>
      <c r="D11" s="251"/>
      <c r="E11" s="308"/>
      <c r="F11" s="308"/>
      <c r="G11" s="308"/>
      <c r="H11" s="308"/>
      <c r="I11" s="308"/>
      <c r="J11" s="308"/>
      <c r="K11" s="308"/>
      <c r="L11" s="308"/>
      <c r="M11" s="308"/>
      <c r="N11" s="308"/>
      <c r="O11" s="308"/>
    </row>
    <row r="12" spans="1:15" ht="14">
      <c r="A12" s="310"/>
      <c r="B12" s="308"/>
      <c r="C12" s="308"/>
      <c r="D12" s="251"/>
      <c r="E12" s="308"/>
      <c r="F12" s="308"/>
      <c r="G12" s="308"/>
      <c r="H12" s="308"/>
      <c r="I12" s="308"/>
      <c r="J12" s="308"/>
      <c r="K12" s="308"/>
      <c r="L12" s="308"/>
      <c r="M12" s="308"/>
      <c r="N12" s="308"/>
      <c r="O12" s="308"/>
    </row>
    <row r="13" spans="1:15">
      <c r="A13" s="310"/>
      <c r="B13" s="308"/>
      <c r="C13" s="308"/>
      <c r="D13" s="251"/>
      <c r="E13" s="308"/>
      <c r="F13" s="308"/>
      <c r="G13" s="308"/>
      <c r="H13" s="308"/>
      <c r="I13" s="308"/>
      <c r="J13" s="308"/>
      <c r="K13" s="308"/>
      <c r="L13" s="308"/>
      <c r="M13" s="308"/>
      <c r="N13" s="308"/>
      <c r="O13" s="308"/>
    </row>
    <row r="14" spans="1:15" ht="23">
      <c r="A14" s="250"/>
      <c r="B14" s="252"/>
      <c r="C14" s="252"/>
      <c r="D14" s="252"/>
      <c r="E14" s="252"/>
      <c r="F14" s="252"/>
      <c r="G14" s="252"/>
      <c r="H14" s="252"/>
      <c r="I14" s="252"/>
      <c r="J14" s="252"/>
      <c r="K14" s="252"/>
      <c r="L14" s="252"/>
      <c r="M14" s="252"/>
      <c r="N14" s="252"/>
      <c r="O14" s="252"/>
    </row>
    <row r="15" spans="1:15">
      <c r="A15" s="309"/>
      <c r="B15" s="307"/>
      <c r="C15" s="307"/>
      <c r="D15" s="307"/>
      <c r="E15" s="307"/>
      <c r="F15" s="307"/>
      <c r="G15" s="307"/>
      <c r="H15" s="307"/>
      <c r="I15" s="307"/>
      <c r="J15" s="307"/>
      <c r="K15" s="307"/>
      <c r="L15" s="307"/>
      <c r="M15" s="307"/>
      <c r="N15" s="307"/>
      <c r="O15" s="307"/>
    </row>
    <row r="16" spans="1:15">
      <c r="A16" s="310"/>
      <c r="B16" s="308"/>
      <c r="C16" s="308"/>
      <c r="D16" s="308"/>
      <c r="E16" s="308"/>
      <c r="F16" s="308"/>
      <c r="G16" s="308"/>
      <c r="H16" s="308"/>
      <c r="I16" s="308"/>
      <c r="J16" s="308"/>
      <c r="K16" s="308"/>
      <c r="L16" s="308"/>
      <c r="M16" s="308"/>
      <c r="N16" s="308"/>
      <c r="O16" s="308"/>
    </row>
    <row r="17" spans="1:15">
      <c r="A17" s="310"/>
      <c r="B17" s="308"/>
      <c r="C17" s="308"/>
      <c r="D17" s="308"/>
      <c r="E17" s="308"/>
      <c r="F17" s="308"/>
      <c r="G17" s="308"/>
      <c r="H17" s="308"/>
      <c r="I17" s="308"/>
      <c r="J17" s="308"/>
      <c r="K17" s="308"/>
      <c r="L17" s="308"/>
      <c r="M17" s="308"/>
      <c r="N17" s="308"/>
      <c r="O17" s="308"/>
    </row>
    <row r="18" spans="1:15">
      <c r="A18" s="310"/>
      <c r="B18" s="308"/>
      <c r="C18" s="308"/>
      <c r="D18" s="308"/>
      <c r="E18" s="308"/>
      <c r="F18" s="308"/>
      <c r="G18" s="308"/>
      <c r="H18" s="308"/>
      <c r="I18" s="308"/>
      <c r="J18" s="308"/>
      <c r="K18" s="308"/>
      <c r="L18" s="308"/>
      <c r="M18" s="308"/>
      <c r="N18" s="308"/>
      <c r="O18" s="308"/>
    </row>
    <row r="19" spans="1:15" ht="23">
      <c r="A19" s="250"/>
      <c r="B19" s="252"/>
      <c r="C19" s="252"/>
      <c r="D19" s="252"/>
      <c r="E19" s="252"/>
      <c r="F19" s="252"/>
      <c r="G19" s="252"/>
      <c r="H19" s="252"/>
      <c r="I19" s="252"/>
      <c r="J19" s="252"/>
      <c r="K19" s="252"/>
      <c r="L19" s="252"/>
      <c r="M19" s="252"/>
      <c r="N19" s="252"/>
      <c r="O19" s="252"/>
    </row>
    <row r="20" spans="1:15" ht="14" customHeight="1">
      <c r="A20" s="309"/>
      <c r="B20" s="256"/>
      <c r="C20" s="256"/>
      <c r="D20" s="256"/>
      <c r="E20" s="311"/>
      <c r="F20" s="307"/>
      <c r="G20" s="307"/>
      <c r="H20" s="307"/>
      <c r="I20" s="307"/>
      <c r="J20" s="307"/>
      <c r="K20" s="307"/>
      <c r="L20" s="307"/>
      <c r="M20" s="307"/>
      <c r="N20" s="307"/>
      <c r="O20" s="307"/>
    </row>
    <row r="21" spans="1:15" ht="14" customHeight="1">
      <c r="A21" s="310"/>
      <c r="B21" s="251"/>
      <c r="C21" s="251"/>
      <c r="D21" s="251"/>
      <c r="E21" s="312"/>
      <c r="F21" s="308"/>
      <c r="G21" s="308"/>
      <c r="H21" s="308"/>
      <c r="I21" s="308"/>
      <c r="J21" s="308"/>
      <c r="K21" s="308"/>
      <c r="L21" s="308"/>
      <c r="M21" s="308"/>
      <c r="N21" s="308"/>
      <c r="O21" s="308"/>
    </row>
    <row r="22" spans="1:15" ht="14" customHeight="1">
      <c r="A22" s="310"/>
      <c r="B22" s="251"/>
      <c r="C22" s="251"/>
      <c r="D22" s="251"/>
      <c r="E22" s="312"/>
      <c r="F22" s="308"/>
      <c r="G22" s="308"/>
      <c r="H22" s="308"/>
      <c r="I22" s="308"/>
      <c r="J22" s="308"/>
      <c r="K22" s="308"/>
      <c r="L22" s="308"/>
      <c r="M22" s="308"/>
      <c r="N22" s="308"/>
      <c r="O22" s="308"/>
    </row>
    <row r="23" spans="1:15" ht="13" customHeight="1">
      <c r="A23" s="310"/>
      <c r="B23" s="257"/>
      <c r="C23" s="259"/>
      <c r="D23" s="259"/>
      <c r="E23" s="312"/>
      <c r="F23" s="308"/>
      <c r="G23" s="308"/>
      <c r="H23" s="308"/>
      <c r="I23" s="308"/>
      <c r="J23" s="308"/>
      <c r="K23" s="308"/>
      <c r="L23" s="308"/>
      <c r="M23" s="308"/>
      <c r="N23" s="308"/>
      <c r="O23" s="308"/>
    </row>
    <row r="24" spans="1:15" ht="23">
      <c r="A24" s="250"/>
      <c r="B24" s="258"/>
      <c r="C24" s="260"/>
      <c r="D24" s="260"/>
      <c r="E24" s="249"/>
      <c r="F24" s="252"/>
      <c r="G24" s="252"/>
      <c r="H24" s="252"/>
      <c r="I24" s="252"/>
      <c r="J24" s="252"/>
      <c r="K24" s="252"/>
      <c r="L24" s="252"/>
      <c r="M24" s="252"/>
      <c r="N24" s="252"/>
      <c r="O24" s="252"/>
    </row>
    <row r="25" spans="1:15" ht="14" customHeight="1">
      <c r="A25" s="309"/>
      <c r="B25" s="307"/>
      <c r="C25" s="307"/>
      <c r="D25" s="307"/>
      <c r="E25" s="256"/>
      <c r="F25" s="307"/>
      <c r="G25" s="307"/>
      <c r="H25" s="307"/>
      <c r="I25" s="307"/>
      <c r="J25" s="307"/>
      <c r="K25" s="307"/>
      <c r="L25" s="307"/>
      <c r="M25" s="307"/>
      <c r="N25" s="307"/>
      <c r="O25" s="307"/>
    </row>
    <row r="26" spans="1:15" ht="14" customHeight="1">
      <c r="A26" s="310"/>
      <c r="B26" s="308"/>
      <c r="C26" s="308"/>
      <c r="D26" s="308"/>
      <c r="E26" s="251"/>
      <c r="F26" s="308"/>
      <c r="G26" s="308"/>
      <c r="H26" s="308"/>
      <c r="I26" s="308"/>
      <c r="J26" s="308"/>
      <c r="K26" s="308"/>
      <c r="L26" s="308"/>
      <c r="M26" s="308"/>
      <c r="N26" s="308"/>
      <c r="O26" s="308"/>
    </row>
    <row r="27" spans="1:15" ht="14" customHeight="1">
      <c r="A27" s="310"/>
      <c r="B27" s="308"/>
      <c r="C27" s="308"/>
      <c r="D27" s="308"/>
      <c r="E27" s="251"/>
      <c r="F27" s="308"/>
      <c r="G27" s="308"/>
      <c r="H27" s="308"/>
      <c r="I27" s="308"/>
      <c r="J27" s="308"/>
      <c r="K27" s="308"/>
      <c r="L27" s="308"/>
      <c r="M27" s="308"/>
      <c r="N27" s="308"/>
      <c r="O27" s="308"/>
    </row>
    <row r="28" spans="1:15" ht="13" customHeight="1">
      <c r="A28" s="310"/>
      <c r="B28" s="308"/>
      <c r="C28" s="308"/>
      <c r="D28" s="308"/>
      <c r="E28" s="259"/>
      <c r="F28" s="308"/>
      <c r="G28" s="308"/>
      <c r="H28" s="308"/>
      <c r="I28" s="308"/>
      <c r="J28" s="308"/>
      <c r="K28" s="308"/>
      <c r="L28" s="308"/>
      <c r="M28" s="308"/>
      <c r="N28" s="308"/>
      <c r="O28" s="308"/>
    </row>
    <row r="29" spans="1:15" ht="23">
      <c r="A29" s="250"/>
      <c r="B29" s="252"/>
      <c r="C29" s="252"/>
      <c r="D29" s="252"/>
      <c r="E29" s="260"/>
      <c r="F29" s="252"/>
      <c r="G29" s="252"/>
      <c r="H29" s="252"/>
      <c r="I29" s="252"/>
      <c r="J29" s="252"/>
      <c r="K29" s="252"/>
      <c r="L29" s="252"/>
      <c r="M29" s="252"/>
      <c r="N29" s="252"/>
      <c r="O29" s="252"/>
    </row>
    <row r="30" spans="1:15" ht="14" customHeight="1">
      <c r="A30" s="309"/>
      <c r="B30" s="307"/>
      <c r="C30" s="307"/>
      <c r="D30" s="307"/>
      <c r="E30" s="256"/>
      <c r="F30" s="307"/>
      <c r="G30" s="307"/>
      <c r="H30" s="307"/>
      <c r="I30" s="307"/>
      <c r="J30" s="307"/>
      <c r="K30" s="307"/>
      <c r="L30" s="307"/>
      <c r="M30" s="307"/>
      <c r="N30" s="307"/>
      <c r="O30" s="307"/>
    </row>
    <row r="31" spans="1:15" ht="14" customHeight="1">
      <c r="A31" s="310"/>
      <c r="B31" s="308"/>
      <c r="C31" s="308"/>
      <c r="D31" s="308"/>
      <c r="E31" s="251"/>
      <c r="F31" s="308"/>
      <c r="G31" s="308"/>
      <c r="H31" s="308"/>
      <c r="I31" s="308"/>
      <c r="J31" s="308"/>
      <c r="K31" s="308"/>
      <c r="L31" s="308"/>
      <c r="M31" s="308"/>
      <c r="N31" s="308"/>
      <c r="O31" s="308"/>
    </row>
    <row r="32" spans="1:15" ht="14" customHeight="1">
      <c r="A32" s="310"/>
      <c r="B32" s="308"/>
      <c r="C32" s="308"/>
      <c r="D32" s="308"/>
      <c r="E32" s="251"/>
      <c r="F32" s="308"/>
      <c r="G32" s="308"/>
      <c r="H32" s="308"/>
      <c r="I32" s="308"/>
      <c r="J32" s="308"/>
      <c r="K32" s="308"/>
      <c r="L32" s="308"/>
      <c r="M32" s="308"/>
      <c r="N32" s="308"/>
      <c r="O32" s="308"/>
    </row>
    <row r="33" spans="1:15" ht="13" customHeight="1">
      <c r="A33" s="310"/>
      <c r="B33" s="308"/>
      <c r="C33" s="308"/>
      <c r="D33" s="308"/>
      <c r="E33" s="253"/>
      <c r="F33" s="308"/>
      <c r="G33" s="308"/>
      <c r="H33" s="308"/>
      <c r="I33" s="308"/>
      <c r="J33" s="308"/>
      <c r="K33" s="308"/>
      <c r="L33" s="308"/>
      <c r="M33" s="308"/>
      <c r="N33" s="308"/>
      <c r="O33" s="308"/>
    </row>
    <row r="34" spans="1:15" ht="23">
      <c r="A34" s="250"/>
      <c r="B34" s="252"/>
      <c r="C34" s="252"/>
      <c r="D34" s="252"/>
      <c r="E34" s="261"/>
      <c r="F34" s="252"/>
      <c r="G34" s="252"/>
      <c r="H34" s="252"/>
      <c r="I34" s="252"/>
      <c r="J34" s="252"/>
      <c r="K34" s="252"/>
      <c r="L34" s="252"/>
      <c r="M34" s="252"/>
      <c r="N34" s="252"/>
      <c r="O34" s="252"/>
    </row>
    <row r="35" spans="1:15" ht="13" customHeight="1">
      <c r="A35" s="309"/>
      <c r="B35" s="307"/>
      <c r="C35" s="307"/>
      <c r="D35" s="307"/>
      <c r="E35" s="307"/>
      <c r="F35" s="307"/>
      <c r="G35" s="307"/>
      <c r="H35" s="307"/>
      <c r="I35" s="307"/>
      <c r="J35" s="307"/>
      <c r="K35" s="307"/>
      <c r="L35" s="307"/>
      <c r="M35" s="307"/>
      <c r="N35" s="307"/>
      <c r="O35" s="307"/>
    </row>
    <row r="36" spans="1:15" ht="13" customHeight="1">
      <c r="A36" s="310"/>
      <c r="B36" s="308"/>
      <c r="C36" s="308"/>
      <c r="D36" s="308"/>
      <c r="E36" s="308"/>
      <c r="F36" s="308"/>
      <c r="G36" s="308"/>
      <c r="H36" s="308"/>
      <c r="I36" s="308"/>
      <c r="J36" s="308"/>
      <c r="K36" s="308"/>
      <c r="L36" s="308"/>
      <c r="M36" s="308"/>
      <c r="N36" s="308"/>
      <c r="O36" s="308"/>
    </row>
    <row r="37" spans="1:15" ht="13" customHeight="1">
      <c r="A37" s="310"/>
      <c r="B37" s="308"/>
      <c r="C37" s="308"/>
      <c r="D37" s="308"/>
      <c r="E37" s="308"/>
      <c r="F37" s="308"/>
      <c r="G37" s="308"/>
      <c r="H37" s="308"/>
      <c r="I37" s="308"/>
      <c r="J37" s="308"/>
      <c r="K37" s="308"/>
      <c r="L37" s="308"/>
      <c r="M37" s="308"/>
      <c r="N37" s="308"/>
      <c r="O37" s="308"/>
    </row>
    <row r="38" spans="1:15" ht="13" customHeight="1">
      <c r="A38" s="310"/>
      <c r="B38" s="308"/>
      <c r="C38" s="308"/>
      <c r="D38" s="308"/>
      <c r="E38" s="308"/>
      <c r="F38" s="308"/>
      <c r="G38" s="308"/>
      <c r="H38" s="308"/>
      <c r="I38" s="308"/>
      <c r="J38" s="308"/>
      <c r="K38" s="308"/>
      <c r="L38" s="308"/>
      <c r="M38" s="308"/>
      <c r="N38" s="308"/>
      <c r="O38" s="308"/>
    </row>
    <row r="39" spans="1:15" ht="23">
      <c r="A39" s="250"/>
      <c r="B39" s="252"/>
      <c r="C39" s="252"/>
      <c r="D39" s="252"/>
      <c r="E39" s="252"/>
      <c r="F39" s="252"/>
      <c r="G39" s="252"/>
      <c r="H39" s="252"/>
      <c r="I39" s="252"/>
      <c r="J39" s="252"/>
      <c r="K39" s="252"/>
      <c r="L39" s="252"/>
      <c r="M39" s="252"/>
      <c r="N39" s="252"/>
      <c r="O39" s="252"/>
    </row>
    <row r="40" spans="1:15" ht="13" customHeight="1">
      <c r="A40" s="309"/>
      <c r="B40" s="307"/>
      <c r="C40" s="307"/>
      <c r="D40" s="307"/>
      <c r="E40" s="307"/>
      <c r="F40" s="307"/>
      <c r="G40" s="307"/>
      <c r="H40" s="307"/>
      <c r="I40" s="307"/>
      <c r="J40" s="307"/>
      <c r="K40" s="307"/>
      <c r="L40" s="307"/>
      <c r="M40" s="307"/>
      <c r="N40" s="307"/>
      <c r="O40" s="307"/>
    </row>
    <row r="41" spans="1:15" ht="13" customHeight="1">
      <c r="A41" s="310"/>
      <c r="B41" s="308"/>
      <c r="C41" s="308"/>
      <c r="D41" s="308"/>
      <c r="E41" s="308"/>
      <c r="F41" s="308"/>
      <c r="G41" s="308"/>
      <c r="H41" s="308"/>
      <c r="I41" s="308"/>
      <c r="J41" s="308"/>
      <c r="K41" s="308"/>
      <c r="L41" s="308"/>
      <c r="M41" s="308"/>
      <c r="N41" s="308"/>
      <c r="O41" s="308"/>
    </row>
    <row r="42" spans="1:15" ht="13" customHeight="1">
      <c r="A42" s="310"/>
      <c r="B42" s="308"/>
      <c r="C42" s="308"/>
      <c r="D42" s="308"/>
      <c r="E42" s="308"/>
      <c r="F42" s="308"/>
      <c r="G42" s="308"/>
      <c r="H42" s="308"/>
      <c r="I42" s="308"/>
      <c r="J42" s="308"/>
      <c r="K42" s="308"/>
      <c r="L42" s="308"/>
      <c r="M42" s="308"/>
      <c r="N42" s="308"/>
      <c r="O42" s="308"/>
    </row>
    <row r="43" spans="1:15" ht="13" customHeight="1">
      <c r="A43" s="310"/>
      <c r="B43" s="308"/>
      <c r="C43" s="308"/>
      <c r="D43" s="308"/>
      <c r="E43" s="308"/>
      <c r="F43" s="308"/>
      <c r="G43" s="308"/>
      <c r="H43" s="308"/>
      <c r="I43" s="308"/>
      <c r="J43" s="308"/>
      <c r="K43" s="308"/>
      <c r="L43" s="308"/>
      <c r="M43" s="308"/>
      <c r="N43" s="308"/>
      <c r="O43" s="308"/>
    </row>
    <row r="44" spans="1:15" ht="23">
      <c r="A44" s="250"/>
      <c r="B44" s="252"/>
      <c r="C44" s="252"/>
      <c r="D44" s="252"/>
      <c r="E44" s="252"/>
      <c r="F44" s="252"/>
      <c r="G44" s="252"/>
      <c r="H44" s="252"/>
      <c r="I44" s="252"/>
      <c r="J44" s="252"/>
      <c r="K44" s="252"/>
      <c r="L44" s="252"/>
      <c r="M44" s="252"/>
      <c r="N44" s="252"/>
      <c r="O44" s="252"/>
    </row>
    <row r="45" spans="1:15" ht="14" customHeight="1">
      <c r="A45" s="309"/>
      <c r="B45" s="256"/>
      <c r="C45" s="307"/>
      <c r="D45" s="307"/>
      <c r="E45" s="307"/>
      <c r="F45" s="307"/>
      <c r="G45" s="307"/>
      <c r="H45" s="307"/>
      <c r="I45" s="307"/>
      <c r="J45" s="307"/>
      <c r="K45" s="307"/>
      <c r="L45" s="307"/>
      <c r="M45" s="307"/>
      <c r="N45" s="307"/>
      <c r="O45" s="307"/>
    </row>
    <row r="46" spans="1:15" ht="14" customHeight="1">
      <c r="A46" s="310"/>
      <c r="B46" s="251"/>
      <c r="C46" s="308"/>
      <c r="D46" s="308"/>
      <c r="E46" s="308"/>
      <c r="F46" s="308"/>
      <c r="G46" s="308"/>
      <c r="H46" s="308"/>
      <c r="I46" s="308"/>
      <c r="J46" s="308"/>
      <c r="K46" s="308"/>
      <c r="L46" s="308"/>
      <c r="M46" s="308"/>
      <c r="N46" s="308"/>
      <c r="O46" s="308"/>
    </row>
    <row r="47" spans="1:15" ht="14" customHeight="1">
      <c r="A47" s="310"/>
      <c r="B47" s="251"/>
      <c r="C47" s="308"/>
      <c r="D47" s="308"/>
      <c r="E47" s="308"/>
      <c r="F47" s="308"/>
      <c r="G47" s="308"/>
      <c r="H47" s="308"/>
      <c r="I47" s="308"/>
      <c r="J47" s="308"/>
      <c r="K47" s="308"/>
      <c r="L47" s="308"/>
      <c r="M47" s="308"/>
      <c r="N47" s="308"/>
      <c r="O47" s="308"/>
    </row>
    <row r="48" spans="1:15" ht="13" customHeight="1">
      <c r="A48" s="310"/>
      <c r="B48" s="254"/>
      <c r="C48" s="308"/>
      <c r="D48" s="308"/>
      <c r="E48" s="308"/>
      <c r="F48" s="308"/>
      <c r="G48" s="308"/>
      <c r="H48" s="308"/>
      <c r="I48" s="308"/>
      <c r="J48" s="308"/>
      <c r="K48" s="308"/>
      <c r="L48" s="308"/>
      <c r="M48" s="308"/>
      <c r="N48" s="308"/>
      <c r="O48" s="308"/>
    </row>
    <row r="49" spans="1:15" ht="23">
      <c r="A49" s="250"/>
      <c r="B49" s="255"/>
      <c r="C49" s="252"/>
      <c r="D49" s="252"/>
      <c r="E49" s="252"/>
      <c r="F49" s="252"/>
      <c r="G49" s="252"/>
      <c r="H49" s="252"/>
      <c r="I49" s="252"/>
      <c r="J49" s="252"/>
      <c r="K49" s="252"/>
      <c r="L49" s="252"/>
      <c r="M49" s="252"/>
      <c r="N49" s="252"/>
      <c r="O49" s="252"/>
    </row>
    <row r="50" spans="1:15" ht="13" customHeight="1">
      <c r="A50" s="309"/>
      <c r="B50" s="307"/>
      <c r="C50" s="307"/>
      <c r="D50" s="307"/>
      <c r="E50" s="307"/>
      <c r="F50" s="307"/>
      <c r="G50" s="307"/>
      <c r="H50" s="307"/>
      <c r="I50" s="307"/>
      <c r="J50" s="307"/>
      <c r="K50" s="307"/>
      <c r="L50" s="307"/>
      <c r="M50" s="307"/>
      <c r="N50" s="307"/>
      <c r="O50" s="307"/>
    </row>
    <row r="51" spans="1:15" ht="13" customHeight="1">
      <c r="A51" s="310"/>
      <c r="B51" s="308"/>
      <c r="C51" s="308"/>
      <c r="D51" s="308"/>
      <c r="E51" s="308"/>
      <c r="F51" s="308"/>
      <c r="G51" s="308"/>
      <c r="H51" s="308"/>
      <c r="I51" s="308"/>
      <c r="J51" s="308"/>
      <c r="K51" s="308"/>
      <c r="L51" s="308"/>
      <c r="M51" s="308"/>
      <c r="N51" s="308"/>
      <c r="O51" s="308"/>
    </row>
    <row r="52" spans="1:15" ht="13" customHeight="1">
      <c r="A52" s="310"/>
      <c r="B52" s="308"/>
      <c r="C52" s="308"/>
      <c r="D52" s="308"/>
      <c r="E52" s="308"/>
      <c r="F52" s="308"/>
      <c r="G52" s="308"/>
      <c r="H52" s="308"/>
      <c r="I52" s="308"/>
      <c r="J52" s="308"/>
      <c r="K52" s="308"/>
      <c r="L52" s="308"/>
      <c r="M52" s="308"/>
      <c r="N52" s="308"/>
      <c r="O52" s="308"/>
    </row>
    <row r="53" spans="1:15" ht="13" customHeight="1">
      <c r="A53" s="310"/>
      <c r="B53" s="308"/>
      <c r="C53" s="308"/>
      <c r="D53" s="308"/>
      <c r="E53" s="308"/>
      <c r="F53" s="308"/>
      <c r="G53" s="308"/>
      <c r="H53" s="308"/>
      <c r="I53" s="308"/>
      <c r="J53" s="308"/>
      <c r="K53" s="308"/>
      <c r="L53" s="308"/>
      <c r="M53" s="308"/>
      <c r="N53" s="308"/>
      <c r="O53" s="308"/>
    </row>
    <row r="54" spans="1:15" ht="23">
      <c r="A54" s="250"/>
      <c r="B54" s="252"/>
      <c r="C54" s="252"/>
      <c r="D54" s="252"/>
      <c r="E54" s="252"/>
      <c r="F54" s="252"/>
      <c r="G54" s="252"/>
      <c r="H54" s="252"/>
      <c r="I54" s="252"/>
      <c r="J54" s="252"/>
      <c r="K54" s="252"/>
      <c r="L54" s="252"/>
      <c r="M54" s="252"/>
      <c r="N54" s="252"/>
      <c r="O54" s="252"/>
    </row>
    <row r="55" spans="1:15" ht="14" customHeight="1">
      <c r="A55" s="309"/>
      <c r="B55" s="256"/>
      <c r="C55" s="307"/>
      <c r="D55" s="256"/>
      <c r="E55" s="256"/>
      <c r="F55" s="307"/>
      <c r="G55" s="307"/>
      <c r="H55" s="307"/>
      <c r="I55" s="307"/>
      <c r="J55" s="307"/>
      <c r="K55" s="307"/>
      <c r="L55" s="307"/>
      <c r="M55" s="307"/>
      <c r="N55" s="307"/>
      <c r="O55" s="307"/>
    </row>
    <row r="56" spans="1:15" ht="14" customHeight="1">
      <c r="A56" s="310"/>
      <c r="B56" s="251"/>
      <c r="C56" s="308"/>
      <c r="D56" s="251"/>
      <c r="E56" s="251"/>
      <c r="F56" s="308"/>
      <c r="G56" s="308"/>
      <c r="H56" s="308"/>
      <c r="I56" s="308"/>
      <c r="J56" s="308"/>
      <c r="K56" s="308"/>
      <c r="L56" s="308"/>
      <c r="M56" s="308"/>
      <c r="N56" s="308"/>
      <c r="O56" s="308"/>
    </row>
    <row r="57" spans="1:15" ht="14" customHeight="1">
      <c r="A57" s="310"/>
      <c r="B57" s="251"/>
      <c r="C57" s="308"/>
      <c r="D57" s="251"/>
      <c r="E57" s="251"/>
      <c r="F57" s="308"/>
      <c r="G57" s="308"/>
      <c r="H57" s="308"/>
      <c r="I57" s="308"/>
      <c r="J57" s="308"/>
      <c r="K57" s="308"/>
      <c r="L57" s="308"/>
      <c r="M57" s="308"/>
      <c r="N57" s="308"/>
      <c r="O57" s="308"/>
    </row>
    <row r="58" spans="1:15" ht="13" customHeight="1">
      <c r="A58" s="310"/>
      <c r="B58" s="251"/>
      <c r="C58" s="308"/>
      <c r="D58" s="251"/>
      <c r="E58" s="251"/>
      <c r="F58" s="308"/>
      <c r="G58" s="308"/>
      <c r="H58" s="308"/>
      <c r="I58" s="308"/>
      <c r="J58" s="308"/>
      <c r="K58" s="308"/>
      <c r="L58" s="308"/>
      <c r="M58" s="308"/>
      <c r="N58" s="308"/>
      <c r="O58" s="308"/>
    </row>
    <row r="59" spans="1:15" ht="13" customHeight="1">
      <c r="A59" s="250"/>
      <c r="B59" s="262"/>
      <c r="C59" s="252"/>
      <c r="D59" s="262"/>
      <c r="E59" s="252"/>
      <c r="F59" s="252"/>
      <c r="G59" s="252"/>
      <c r="H59" s="252"/>
      <c r="I59" s="252"/>
      <c r="J59" s="252"/>
      <c r="K59" s="252"/>
      <c r="L59" s="252"/>
      <c r="M59" s="252"/>
      <c r="N59" s="252"/>
      <c r="O59" s="252"/>
    </row>
    <row r="60" spans="1:15" ht="28">
      <c r="A60" s="309"/>
      <c r="B60" s="256"/>
      <c r="C60" s="307"/>
      <c r="D60" s="256"/>
      <c r="E60" s="307"/>
      <c r="F60" s="307"/>
      <c r="G60" s="307"/>
      <c r="H60" s="307"/>
      <c r="I60" s="307"/>
      <c r="J60" s="307"/>
      <c r="K60" s="307"/>
      <c r="L60" s="307"/>
      <c r="M60" s="307"/>
      <c r="N60" s="307"/>
      <c r="O60" s="307"/>
    </row>
    <row r="61" spans="1:15" ht="14" customHeight="1">
      <c r="A61" s="310"/>
      <c r="B61" s="251"/>
      <c r="C61" s="308"/>
      <c r="D61" s="251"/>
      <c r="E61" s="308"/>
      <c r="F61" s="308"/>
      <c r="G61" s="308"/>
      <c r="H61" s="308"/>
      <c r="I61" s="308"/>
      <c r="J61" s="308"/>
      <c r="K61" s="308"/>
      <c r="L61" s="308"/>
      <c r="M61" s="308"/>
      <c r="N61" s="308"/>
      <c r="O61" s="308"/>
    </row>
    <row r="62" spans="1:15" ht="14" customHeight="1">
      <c r="A62" s="310"/>
      <c r="B62" s="251"/>
      <c r="C62" s="308"/>
      <c r="D62" s="251"/>
      <c r="E62" s="308"/>
      <c r="F62" s="308"/>
      <c r="G62" s="308"/>
      <c r="H62" s="308"/>
      <c r="I62" s="308"/>
      <c r="J62" s="308"/>
      <c r="K62" s="308"/>
      <c r="L62" s="308"/>
      <c r="M62" s="308"/>
      <c r="N62" s="308"/>
      <c r="O62" s="308"/>
    </row>
    <row r="63" spans="1:15" ht="13" customHeight="1">
      <c r="A63" s="310"/>
      <c r="B63" s="251"/>
      <c r="C63" s="308"/>
      <c r="D63" s="251"/>
      <c r="E63" s="308"/>
      <c r="F63" s="308"/>
      <c r="G63" s="308"/>
      <c r="H63" s="308"/>
      <c r="I63" s="308"/>
      <c r="J63" s="308"/>
      <c r="K63" s="308"/>
      <c r="L63" s="308"/>
      <c r="M63" s="308"/>
      <c r="N63" s="308"/>
      <c r="O63" s="308"/>
    </row>
    <row r="64" spans="1:15" ht="23">
      <c r="A64" s="250"/>
      <c r="B64" s="263"/>
      <c r="C64" s="252"/>
      <c r="D64" s="263"/>
      <c r="E64" s="252"/>
      <c r="F64" s="252"/>
      <c r="G64" s="252"/>
      <c r="H64" s="252"/>
      <c r="I64" s="252"/>
      <c r="J64" s="252"/>
      <c r="K64" s="252"/>
      <c r="L64" s="252"/>
      <c r="M64" s="252"/>
      <c r="N64" s="252"/>
      <c r="O64" s="252"/>
    </row>
    <row r="65" spans="1:15" ht="13" customHeight="1">
      <c r="A65" s="309"/>
      <c r="B65" s="307"/>
      <c r="C65" s="307"/>
      <c r="D65" s="307"/>
      <c r="E65" s="307"/>
      <c r="F65" s="307"/>
      <c r="G65" s="307"/>
      <c r="H65" s="307"/>
      <c r="I65" s="307"/>
      <c r="J65" s="307"/>
      <c r="K65" s="307"/>
      <c r="L65" s="307"/>
      <c r="M65" s="307"/>
      <c r="N65" s="307"/>
      <c r="O65" s="307"/>
    </row>
    <row r="66" spans="1:15" ht="13" customHeight="1">
      <c r="A66" s="310"/>
      <c r="B66" s="308"/>
      <c r="C66" s="308"/>
      <c r="D66" s="308"/>
      <c r="E66" s="308"/>
      <c r="F66" s="308"/>
      <c r="G66" s="308"/>
      <c r="H66" s="308"/>
      <c r="I66" s="308"/>
      <c r="J66" s="308"/>
      <c r="K66" s="308"/>
      <c r="L66" s="308"/>
      <c r="M66" s="308"/>
      <c r="N66" s="308"/>
      <c r="O66" s="308"/>
    </row>
    <row r="67" spans="1:15" ht="13" customHeight="1">
      <c r="A67" s="310"/>
      <c r="B67" s="308"/>
      <c r="C67" s="308"/>
      <c r="D67" s="308"/>
      <c r="E67" s="308"/>
      <c r="F67" s="308"/>
      <c r="G67" s="308"/>
      <c r="H67" s="308"/>
      <c r="I67" s="308"/>
      <c r="J67" s="308"/>
      <c r="K67" s="308"/>
      <c r="L67" s="308"/>
      <c r="M67" s="308"/>
      <c r="N67" s="308"/>
      <c r="O67" s="308"/>
    </row>
    <row r="68" spans="1:15" ht="13" customHeight="1">
      <c r="A68" s="310"/>
      <c r="B68" s="308"/>
      <c r="C68" s="308"/>
      <c r="D68" s="308"/>
      <c r="E68" s="308"/>
      <c r="F68" s="308"/>
      <c r="G68" s="308"/>
      <c r="H68" s="308"/>
      <c r="I68" s="308"/>
      <c r="J68" s="308"/>
      <c r="K68" s="308"/>
      <c r="L68" s="308"/>
      <c r="M68" s="308"/>
      <c r="N68" s="308"/>
      <c r="O68" s="308"/>
    </row>
    <row r="69" spans="1:15" ht="23">
      <c r="A69" s="250"/>
      <c r="B69" s="252"/>
      <c r="C69" s="252"/>
      <c r="D69" s="252"/>
      <c r="E69" s="252"/>
      <c r="F69" s="252"/>
      <c r="G69" s="252"/>
      <c r="H69" s="252"/>
      <c r="I69" s="252"/>
      <c r="J69" s="252"/>
      <c r="K69" s="252"/>
      <c r="L69" s="252"/>
      <c r="M69" s="252"/>
      <c r="N69" s="252"/>
      <c r="O69" s="252"/>
    </row>
    <row r="70" spans="1:15" ht="13" customHeight="1">
      <c r="A70" s="309"/>
      <c r="B70" s="307"/>
      <c r="C70" s="307"/>
      <c r="D70" s="307"/>
      <c r="E70" s="307"/>
      <c r="F70" s="307"/>
      <c r="G70" s="307"/>
      <c r="H70" s="307"/>
      <c r="I70" s="307"/>
      <c r="J70" s="307"/>
      <c r="K70" s="307"/>
      <c r="L70" s="307"/>
      <c r="M70" s="307"/>
      <c r="N70" s="307"/>
      <c r="O70" s="307"/>
    </row>
    <row r="71" spans="1:15" ht="13" customHeight="1">
      <c r="A71" s="310"/>
      <c r="B71" s="308"/>
      <c r="C71" s="308"/>
      <c r="D71" s="308"/>
      <c r="E71" s="308"/>
      <c r="F71" s="308"/>
      <c r="G71" s="308"/>
      <c r="H71" s="308"/>
      <c r="I71" s="308"/>
      <c r="J71" s="308"/>
      <c r="K71" s="308"/>
      <c r="L71" s="308"/>
      <c r="M71" s="308"/>
      <c r="N71" s="308"/>
      <c r="O71" s="308"/>
    </row>
    <row r="72" spans="1:15" ht="13" customHeight="1">
      <c r="A72" s="310"/>
      <c r="B72" s="308"/>
      <c r="C72" s="308"/>
      <c r="D72" s="308"/>
      <c r="E72" s="308"/>
      <c r="F72" s="308"/>
      <c r="G72" s="308"/>
      <c r="H72" s="308"/>
      <c r="I72" s="308"/>
      <c r="J72" s="308"/>
      <c r="K72" s="308"/>
      <c r="L72" s="308"/>
      <c r="M72" s="308"/>
      <c r="N72" s="308"/>
      <c r="O72" s="308"/>
    </row>
    <row r="73" spans="1:15" ht="13" customHeight="1">
      <c r="A73" s="310"/>
      <c r="B73" s="308"/>
      <c r="C73" s="308"/>
      <c r="D73" s="308"/>
      <c r="E73" s="308"/>
      <c r="F73" s="308"/>
      <c r="G73" s="308"/>
      <c r="H73" s="308"/>
      <c r="I73" s="308"/>
      <c r="J73" s="308"/>
      <c r="K73" s="308"/>
      <c r="L73" s="308"/>
      <c r="M73" s="308"/>
      <c r="N73" s="308"/>
      <c r="O73" s="308"/>
    </row>
    <row r="74" spans="1:15" ht="23">
      <c r="A74" s="250"/>
      <c r="B74" s="252"/>
      <c r="C74" s="252"/>
      <c r="D74" s="252"/>
      <c r="E74" s="252"/>
      <c r="F74" s="252"/>
      <c r="G74" s="252"/>
      <c r="H74" s="252"/>
      <c r="I74" s="252"/>
      <c r="J74" s="252"/>
      <c r="K74" s="252"/>
      <c r="L74" s="252"/>
      <c r="M74" s="252"/>
      <c r="N74" s="252"/>
      <c r="O74" s="252"/>
    </row>
    <row r="75" spans="1:15" ht="13" customHeight="1">
      <c r="A75" s="309"/>
      <c r="B75" s="307"/>
      <c r="C75" s="307"/>
      <c r="D75" s="307"/>
      <c r="E75" s="307"/>
      <c r="F75" s="307"/>
      <c r="G75" s="307"/>
      <c r="H75" s="307"/>
      <c r="I75" s="307"/>
      <c r="J75" s="307"/>
      <c r="K75" s="307"/>
      <c r="L75" s="307"/>
      <c r="M75" s="307"/>
      <c r="N75" s="307"/>
      <c r="O75" s="307"/>
    </row>
    <row r="76" spans="1:15" ht="13" customHeight="1">
      <c r="A76" s="310"/>
      <c r="B76" s="308"/>
      <c r="C76" s="308"/>
      <c r="D76" s="308"/>
      <c r="E76" s="308"/>
      <c r="F76" s="308"/>
      <c r="G76" s="308"/>
      <c r="H76" s="308"/>
      <c r="I76" s="308"/>
      <c r="J76" s="308"/>
      <c r="K76" s="308"/>
      <c r="L76" s="308"/>
      <c r="M76" s="308"/>
      <c r="N76" s="308"/>
      <c r="O76" s="308"/>
    </row>
    <row r="77" spans="1:15" ht="13" customHeight="1">
      <c r="A77" s="310"/>
      <c r="B77" s="308"/>
      <c r="C77" s="308"/>
      <c r="D77" s="308"/>
      <c r="E77" s="308"/>
      <c r="F77" s="308"/>
      <c r="G77" s="308"/>
      <c r="H77" s="308"/>
      <c r="I77" s="308"/>
      <c r="J77" s="308"/>
      <c r="K77" s="308"/>
      <c r="L77" s="308"/>
      <c r="M77" s="308"/>
      <c r="N77" s="308"/>
      <c r="O77" s="308"/>
    </row>
    <row r="78" spans="1:15" ht="13" customHeight="1">
      <c r="A78" s="310"/>
      <c r="B78" s="308"/>
      <c r="C78" s="308"/>
      <c r="D78" s="308"/>
      <c r="E78" s="308"/>
      <c r="F78" s="308"/>
      <c r="G78" s="308"/>
      <c r="H78" s="308"/>
      <c r="I78" s="308"/>
      <c r="J78" s="308"/>
      <c r="K78" s="308"/>
      <c r="L78" s="308"/>
      <c r="M78" s="308"/>
      <c r="N78" s="308"/>
      <c r="O78" s="308"/>
    </row>
    <row r="79" spans="1:15" ht="23">
      <c r="A79" s="250"/>
      <c r="B79" s="252"/>
      <c r="C79" s="252"/>
      <c r="D79" s="252"/>
      <c r="E79" s="252"/>
      <c r="F79" s="252"/>
      <c r="G79" s="252"/>
      <c r="H79" s="252"/>
      <c r="I79" s="252"/>
      <c r="J79" s="252"/>
      <c r="K79" s="252"/>
      <c r="L79" s="252"/>
      <c r="M79" s="252"/>
      <c r="N79" s="252"/>
      <c r="O79" s="252"/>
    </row>
    <row r="80" spans="1:15" ht="23">
      <c r="A80" s="242"/>
      <c r="B80" s="247"/>
      <c r="C80" s="245"/>
      <c r="D80" s="243"/>
      <c r="E80" s="243"/>
      <c r="F80" s="247"/>
      <c r="G80" s="247"/>
      <c r="H80" s="247"/>
      <c r="I80" s="247"/>
      <c r="J80" s="247"/>
      <c r="K80" s="247"/>
      <c r="L80" s="247"/>
      <c r="M80" s="241"/>
      <c r="N80" s="247"/>
      <c r="O80" s="247"/>
    </row>
    <row r="81" spans="1:15" ht="23">
      <c r="A81" s="242"/>
      <c r="B81" s="247"/>
      <c r="C81" s="246"/>
      <c r="D81" s="243"/>
      <c r="E81" s="243"/>
      <c r="F81" s="247"/>
      <c r="G81" s="247"/>
      <c r="H81" s="247"/>
      <c r="I81" s="247"/>
      <c r="J81" s="247"/>
      <c r="K81" s="247"/>
      <c r="L81" s="247"/>
      <c r="M81" s="241"/>
      <c r="N81" s="247"/>
      <c r="O81" s="247"/>
    </row>
    <row r="82" spans="1:15" ht="23">
      <c r="A82" s="242"/>
      <c r="B82" s="247"/>
      <c r="C82" s="243"/>
      <c r="D82" s="243"/>
      <c r="E82" s="243"/>
      <c r="F82" s="247"/>
      <c r="G82" s="247"/>
      <c r="H82" s="247"/>
      <c r="I82" s="247"/>
      <c r="J82" s="247"/>
      <c r="K82" s="247"/>
      <c r="L82" s="247"/>
      <c r="M82" s="241"/>
      <c r="N82" s="247"/>
      <c r="O82" s="247"/>
    </row>
    <row r="83" spans="1:15" ht="23">
      <c r="A83" s="242"/>
      <c r="B83" s="247"/>
      <c r="C83" s="243"/>
      <c r="D83" s="243"/>
      <c r="E83" s="243"/>
      <c r="F83" s="247"/>
      <c r="G83" s="247"/>
      <c r="H83" s="247"/>
      <c r="I83" s="247"/>
      <c r="J83" s="247"/>
      <c r="K83" s="247"/>
      <c r="L83" s="247"/>
      <c r="M83" s="241"/>
      <c r="N83" s="247"/>
      <c r="O83" s="247"/>
    </row>
    <row r="84" spans="1:15" ht="23">
      <c r="A84" s="242"/>
      <c r="B84" s="247"/>
      <c r="C84" s="244"/>
      <c r="D84" s="244"/>
      <c r="E84" s="244"/>
      <c r="F84" s="247"/>
      <c r="G84" s="247"/>
      <c r="H84" s="247"/>
      <c r="I84" s="247"/>
      <c r="J84" s="247"/>
      <c r="K84" s="247"/>
      <c r="L84" s="247"/>
      <c r="M84" s="241"/>
      <c r="N84" s="247"/>
      <c r="O84" s="247"/>
    </row>
    <row r="85" spans="1:15" ht="23">
      <c r="A85" s="242"/>
      <c r="B85" s="247"/>
      <c r="C85" s="245"/>
      <c r="D85" s="245"/>
      <c r="E85" s="245"/>
      <c r="F85" s="247"/>
      <c r="G85" s="247"/>
      <c r="H85" s="247"/>
      <c r="I85" s="247"/>
      <c r="J85" s="247"/>
      <c r="K85" s="247"/>
      <c r="L85" s="247"/>
      <c r="M85" s="241"/>
      <c r="N85" s="247"/>
      <c r="O85" s="247"/>
    </row>
    <row r="86" spans="1:15" ht="23">
      <c r="A86" s="242"/>
      <c r="B86" s="247"/>
      <c r="C86" s="246"/>
      <c r="D86" s="246"/>
      <c r="E86" s="246"/>
      <c r="F86" s="247"/>
      <c r="G86" s="247"/>
      <c r="H86" s="247"/>
      <c r="I86" s="247"/>
      <c r="J86" s="247"/>
      <c r="K86" s="247"/>
      <c r="L86" s="247"/>
      <c r="M86" s="241"/>
      <c r="N86" s="247"/>
      <c r="O86" s="247"/>
    </row>
    <row r="87" spans="1:15" ht="23">
      <c r="A87" s="242"/>
      <c r="B87" s="247"/>
      <c r="C87" s="243"/>
      <c r="D87" s="243"/>
      <c r="E87" s="243"/>
      <c r="F87" s="247"/>
      <c r="G87" s="247"/>
      <c r="H87" s="247"/>
      <c r="I87" s="247"/>
      <c r="J87" s="247"/>
      <c r="K87" s="247"/>
      <c r="L87" s="247"/>
      <c r="M87" s="241"/>
      <c r="N87" s="247"/>
      <c r="O87" s="247"/>
    </row>
    <row r="88" spans="1:15" ht="23">
      <c r="A88" s="242"/>
      <c r="B88" s="244"/>
      <c r="C88" s="241"/>
      <c r="D88" s="244"/>
      <c r="E88" s="241"/>
      <c r="F88" s="244"/>
      <c r="G88" s="244"/>
      <c r="H88" s="241"/>
      <c r="I88" s="244"/>
      <c r="J88" s="244"/>
      <c r="K88" s="244"/>
      <c r="L88" s="244"/>
      <c r="M88" s="244"/>
      <c r="N88" s="244"/>
      <c r="O88" s="241"/>
    </row>
    <row r="89" spans="1:15" ht="23">
      <c r="A89" s="242"/>
      <c r="B89" s="245"/>
      <c r="C89" s="241"/>
      <c r="D89" s="245"/>
      <c r="E89" s="241"/>
      <c r="F89" s="245"/>
      <c r="G89" s="245"/>
      <c r="H89" s="241"/>
      <c r="I89" s="245"/>
      <c r="J89" s="245"/>
      <c r="K89" s="245"/>
      <c r="L89" s="245"/>
      <c r="M89" s="245"/>
      <c r="N89" s="245"/>
      <c r="O89" s="241"/>
    </row>
    <row r="90" spans="1:15" ht="23">
      <c r="A90" s="242"/>
      <c r="B90" s="246"/>
      <c r="C90" s="241"/>
      <c r="D90" s="246"/>
      <c r="E90" s="241"/>
      <c r="F90" s="246"/>
      <c r="G90" s="246"/>
      <c r="H90" s="241"/>
      <c r="I90" s="246"/>
      <c r="J90" s="246"/>
      <c r="K90" s="246"/>
      <c r="L90" s="246"/>
      <c r="M90" s="246"/>
      <c r="N90" s="246"/>
      <c r="O90" s="241"/>
    </row>
    <row r="91" spans="1:15" ht="23">
      <c r="A91" s="242"/>
      <c r="B91" s="243"/>
      <c r="C91" s="241"/>
      <c r="D91" s="243"/>
      <c r="E91" s="241"/>
      <c r="F91" s="243"/>
      <c r="G91" s="243"/>
      <c r="H91" s="241"/>
      <c r="I91" s="243"/>
      <c r="J91" s="243"/>
      <c r="K91" s="243"/>
      <c r="L91" s="243"/>
      <c r="M91" s="243"/>
      <c r="N91" s="243"/>
      <c r="O91" s="241"/>
    </row>
    <row r="92" spans="1:15" ht="23">
      <c r="A92" s="242"/>
      <c r="B92" s="243"/>
      <c r="C92" s="241"/>
      <c r="D92" s="241"/>
      <c r="E92" s="241"/>
      <c r="F92" s="243"/>
      <c r="G92" s="243"/>
      <c r="H92" s="241"/>
      <c r="I92" s="243"/>
      <c r="J92" s="243"/>
      <c r="K92" s="243"/>
      <c r="L92" s="243"/>
      <c r="M92" s="243"/>
      <c r="N92" s="243"/>
      <c r="O92" s="241"/>
    </row>
    <row r="93" spans="1:15" ht="23">
      <c r="A93" s="242"/>
      <c r="B93" s="247"/>
      <c r="C93" s="241"/>
      <c r="D93" s="241"/>
      <c r="E93" s="241"/>
      <c r="F93" s="247"/>
      <c r="G93" s="247"/>
      <c r="H93" s="241"/>
      <c r="I93" s="244"/>
      <c r="J93" s="244"/>
      <c r="K93" s="244"/>
      <c r="L93" s="247"/>
      <c r="M93" s="244"/>
      <c r="N93" s="247"/>
      <c r="O93" s="241"/>
    </row>
    <row r="94" spans="1:15" ht="23">
      <c r="A94" s="242"/>
      <c r="B94" s="247"/>
      <c r="C94" s="241"/>
      <c r="D94" s="241"/>
      <c r="E94" s="241"/>
      <c r="F94" s="247"/>
      <c r="G94" s="247"/>
      <c r="H94" s="241"/>
      <c r="I94" s="245"/>
      <c r="J94" s="245"/>
      <c r="K94" s="245"/>
      <c r="L94" s="247"/>
      <c r="M94" s="245"/>
      <c r="N94" s="247"/>
      <c r="O94" s="241"/>
    </row>
    <row r="95" spans="1:15" ht="23">
      <c r="A95" s="242"/>
      <c r="B95" s="247"/>
      <c r="C95" s="241"/>
      <c r="D95" s="241"/>
      <c r="E95" s="241"/>
      <c r="F95" s="247"/>
      <c r="G95" s="247"/>
      <c r="H95" s="241"/>
      <c r="I95" s="246"/>
      <c r="J95" s="246"/>
      <c r="K95" s="246"/>
      <c r="L95" s="247"/>
      <c r="M95" s="246"/>
      <c r="N95" s="247"/>
      <c r="O95" s="241"/>
    </row>
    <row r="96" spans="1:15" ht="23">
      <c r="A96" s="242"/>
      <c r="B96" s="247"/>
      <c r="C96" s="241"/>
      <c r="D96" s="241"/>
      <c r="E96" s="241"/>
      <c r="F96" s="247"/>
      <c r="G96" s="247"/>
      <c r="H96" s="241"/>
      <c r="I96" s="243"/>
      <c r="J96" s="243"/>
      <c r="K96" s="243"/>
      <c r="L96" s="247"/>
      <c r="M96" s="243"/>
      <c r="N96" s="247"/>
      <c r="O96" s="241"/>
    </row>
    <row r="97" spans="1:15" ht="23">
      <c r="A97" s="242"/>
      <c r="B97" s="247"/>
      <c r="C97" s="241"/>
      <c r="D97" s="241"/>
      <c r="E97" s="241"/>
      <c r="F97" s="247"/>
      <c r="G97" s="247"/>
      <c r="H97" s="241"/>
      <c r="I97" s="243"/>
      <c r="J97" s="243"/>
      <c r="K97" s="243"/>
      <c r="L97" s="247"/>
      <c r="M97" s="243"/>
      <c r="N97" s="247"/>
      <c r="O97" s="241"/>
    </row>
    <row r="98" spans="1:15" ht="23">
      <c r="A98" s="242"/>
      <c r="B98" s="247"/>
      <c r="C98" s="241"/>
      <c r="D98" s="241"/>
      <c r="E98" s="241"/>
      <c r="F98" s="247"/>
      <c r="G98" s="247"/>
      <c r="H98" s="241"/>
      <c r="I98" s="244"/>
      <c r="J98" s="247"/>
      <c r="K98" s="247"/>
      <c r="L98" s="247"/>
      <c r="M98" s="247"/>
      <c r="N98" s="247"/>
      <c r="O98" s="241"/>
    </row>
    <row r="99" spans="1:15" ht="23">
      <c r="A99" s="242"/>
      <c r="B99" s="247"/>
      <c r="C99" s="241"/>
      <c r="D99" s="241"/>
      <c r="E99" s="241"/>
      <c r="F99" s="247"/>
      <c r="G99" s="247"/>
      <c r="H99" s="241"/>
      <c r="I99" s="245"/>
      <c r="J99" s="247"/>
      <c r="K99" s="247"/>
      <c r="L99" s="247"/>
      <c r="M99" s="247"/>
      <c r="N99" s="247"/>
      <c r="O99" s="241"/>
    </row>
    <row r="100" spans="1:15" ht="23">
      <c r="A100" s="242"/>
      <c r="B100" s="247"/>
      <c r="C100" s="241"/>
      <c r="D100" s="241"/>
      <c r="E100" s="241"/>
      <c r="F100" s="247"/>
      <c r="G100" s="247"/>
      <c r="H100" s="241"/>
      <c r="I100" s="246"/>
      <c r="J100" s="247"/>
      <c r="K100" s="247"/>
      <c r="L100" s="247"/>
      <c r="M100" s="247"/>
      <c r="N100" s="247"/>
      <c r="O100" s="241"/>
    </row>
    <row r="101" spans="1:15" ht="23">
      <c r="A101" s="242"/>
      <c r="B101" s="247"/>
      <c r="C101" s="241"/>
      <c r="D101" s="241"/>
      <c r="E101" s="241"/>
      <c r="F101" s="247"/>
      <c r="G101" s="247"/>
      <c r="H101" s="241"/>
      <c r="I101" s="243"/>
      <c r="J101" s="247"/>
      <c r="K101" s="247"/>
      <c r="L101" s="247"/>
      <c r="M101" s="247"/>
      <c r="N101" s="247"/>
      <c r="O101" s="241"/>
    </row>
    <row r="102" spans="1:15" ht="23">
      <c r="A102" s="242"/>
      <c r="B102" s="241"/>
      <c r="C102" s="244"/>
      <c r="D102" s="244"/>
      <c r="E102" s="244"/>
      <c r="F102" s="244"/>
      <c r="G102" s="241"/>
      <c r="H102" s="244"/>
      <c r="I102" s="244"/>
      <c r="J102" s="241"/>
      <c r="K102" s="241"/>
      <c r="L102" s="241"/>
      <c r="M102" s="241"/>
      <c r="N102" s="241"/>
      <c r="O102" s="244"/>
    </row>
    <row r="103" spans="1:15" ht="23">
      <c r="A103" s="242"/>
      <c r="B103" s="241"/>
      <c r="C103" s="245"/>
      <c r="D103" s="245"/>
      <c r="E103" s="245"/>
      <c r="F103" s="245"/>
      <c r="G103" s="241"/>
      <c r="H103" s="245"/>
      <c r="I103" s="245"/>
      <c r="J103" s="241"/>
      <c r="K103" s="241"/>
      <c r="L103" s="241"/>
      <c r="M103" s="241"/>
      <c r="N103" s="241"/>
      <c r="O103" s="245"/>
    </row>
    <row r="104" spans="1:15" ht="23">
      <c r="A104" s="242"/>
      <c r="B104" s="241"/>
      <c r="C104" s="246"/>
      <c r="D104" s="246"/>
      <c r="E104" s="246"/>
      <c r="F104" s="246"/>
      <c r="G104" s="241"/>
      <c r="H104" s="246"/>
      <c r="I104" s="246"/>
      <c r="J104" s="241"/>
      <c r="K104" s="241"/>
      <c r="L104" s="241"/>
      <c r="M104" s="241"/>
      <c r="N104" s="241"/>
      <c r="O104" s="246"/>
    </row>
    <row r="105" spans="1:15" ht="23">
      <c r="A105" s="242"/>
      <c r="B105" s="241"/>
      <c r="C105" s="243"/>
      <c r="D105" s="243"/>
      <c r="E105" s="243"/>
      <c r="F105" s="243"/>
      <c r="G105" s="241"/>
      <c r="H105" s="243"/>
      <c r="I105" s="243"/>
      <c r="J105" s="241"/>
      <c r="K105" s="241"/>
      <c r="L105" s="241"/>
      <c r="M105" s="241"/>
      <c r="N105" s="241"/>
      <c r="O105" s="243"/>
    </row>
    <row r="106" spans="1:15" ht="23">
      <c r="A106" s="242"/>
      <c r="B106" s="241"/>
      <c r="C106" s="243"/>
      <c r="D106" s="243"/>
      <c r="E106" s="243"/>
      <c r="F106" s="243"/>
      <c r="G106" s="241"/>
      <c r="H106" s="243"/>
      <c r="I106" s="243"/>
      <c r="J106" s="241"/>
      <c r="K106" s="241"/>
      <c r="L106" s="241"/>
      <c r="M106" s="241"/>
      <c r="N106" s="241"/>
      <c r="O106" s="241"/>
    </row>
    <row r="107" spans="1:15" ht="23">
      <c r="A107" s="242"/>
      <c r="B107" s="241"/>
      <c r="C107" s="244"/>
      <c r="D107" s="244"/>
      <c r="E107" s="244"/>
      <c r="F107" s="247"/>
      <c r="G107" s="241"/>
      <c r="H107" s="244"/>
      <c r="I107" s="247"/>
      <c r="J107" s="241"/>
      <c r="K107" s="241"/>
      <c r="L107" s="241"/>
      <c r="M107" s="241"/>
      <c r="N107" s="241"/>
      <c r="O107" s="241"/>
    </row>
    <row r="108" spans="1:15" ht="23">
      <c r="A108" s="242"/>
      <c r="B108" s="241"/>
      <c r="C108" s="245"/>
      <c r="D108" s="245"/>
      <c r="E108" s="245"/>
      <c r="F108" s="247"/>
      <c r="G108" s="241"/>
      <c r="H108" s="245"/>
      <c r="I108" s="247"/>
      <c r="J108" s="241"/>
      <c r="K108" s="241"/>
      <c r="L108" s="241"/>
      <c r="M108" s="241"/>
      <c r="N108" s="241"/>
      <c r="O108" s="241"/>
    </row>
    <row r="109" spans="1:15" ht="23">
      <c r="A109" s="242"/>
      <c r="B109" s="241"/>
      <c r="C109" s="246"/>
      <c r="D109" s="246"/>
      <c r="E109" s="246"/>
      <c r="F109" s="247"/>
      <c r="G109" s="241"/>
      <c r="H109" s="246"/>
      <c r="I109" s="247"/>
      <c r="J109" s="241"/>
      <c r="K109" s="241"/>
      <c r="L109" s="241"/>
      <c r="M109" s="241"/>
      <c r="N109" s="241"/>
      <c r="O109" s="241"/>
    </row>
    <row r="110" spans="1:15" ht="23">
      <c r="A110" s="242"/>
      <c r="B110" s="241"/>
      <c r="C110" s="243"/>
      <c r="D110" s="243"/>
      <c r="E110" s="243"/>
      <c r="F110" s="247"/>
      <c r="G110" s="241"/>
      <c r="H110" s="243"/>
      <c r="I110" s="247"/>
      <c r="J110" s="241"/>
      <c r="K110" s="241"/>
      <c r="L110" s="241"/>
      <c r="M110" s="241"/>
      <c r="N110" s="241"/>
      <c r="O110" s="241"/>
    </row>
    <row r="111" spans="1:15" ht="23">
      <c r="A111" s="242"/>
      <c r="B111" s="241"/>
      <c r="C111" s="243"/>
      <c r="D111" s="243"/>
      <c r="E111" s="243"/>
      <c r="F111" s="247"/>
      <c r="G111" s="241"/>
      <c r="H111" s="243"/>
      <c r="I111" s="247"/>
      <c r="J111" s="241"/>
      <c r="K111" s="241"/>
      <c r="L111" s="241"/>
      <c r="M111" s="241"/>
      <c r="N111" s="241"/>
      <c r="O111" s="241"/>
    </row>
    <row r="112" spans="1:15" ht="23">
      <c r="A112" s="242"/>
      <c r="B112" s="241"/>
      <c r="C112" s="244"/>
      <c r="D112" s="244"/>
      <c r="E112" s="244"/>
      <c r="F112" s="247"/>
      <c r="G112" s="241"/>
      <c r="H112" s="244"/>
      <c r="I112" s="247"/>
      <c r="J112" s="241"/>
      <c r="K112" s="241"/>
      <c r="L112" s="241"/>
      <c r="M112" s="241"/>
      <c r="N112" s="241"/>
      <c r="O112" s="241"/>
    </row>
    <row r="113" spans="1:15" ht="23">
      <c r="A113" s="242"/>
      <c r="B113" s="241"/>
      <c r="C113" s="245"/>
      <c r="D113" s="245"/>
      <c r="E113" s="245"/>
      <c r="F113" s="247"/>
      <c r="G113" s="241"/>
      <c r="H113" s="245"/>
      <c r="I113" s="247"/>
      <c r="J113" s="241"/>
      <c r="K113" s="241"/>
      <c r="L113" s="241"/>
      <c r="M113" s="241"/>
      <c r="N113" s="241"/>
      <c r="O113" s="241"/>
    </row>
    <row r="114" spans="1:15" ht="23">
      <c r="A114" s="242"/>
      <c r="B114" s="241"/>
      <c r="C114" s="246"/>
      <c r="D114" s="246"/>
      <c r="E114" s="246"/>
      <c r="F114" s="247"/>
      <c r="G114" s="241"/>
      <c r="H114" s="246"/>
      <c r="I114" s="247"/>
      <c r="J114" s="241"/>
      <c r="K114" s="241"/>
      <c r="L114" s="241"/>
      <c r="M114" s="241"/>
      <c r="N114" s="241"/>
      <c r="O114" s="241"/>
    </row>
    <row r="115" spans="1:15" ht="23">
      <c r="A115" s="242"/>
      <c r="B115" s="241"/>
      <c r="C115" s="243"/>
      <c r="D115" s="243"/>
      <c r="E115" s="243"/>
      <c r="F115" s="247"/>
      <c r="G115" s="241"/>
      <c r="H115" s="243"/>
      <c r="I115" s="247"/>
      <c r="J115" s="241"/>
      <c r="K115" s="241"/>
      <c r="L115" s="241"/>
      <c r="M115" s="241"/>
      <c r="N115" s="241"/>
      <c r="O115" s="241"/>
    </row>
    <row r="116" spans="1:15" ht="23">
      <c r="A116" s="242"/>
      <c r="B116" s="241"/>
      <c r="C116" s="244"/>
      <c r="D116" s="244"/>
      <c r="E116" s="244"/>
      <c r="F116" s="244"/>
      <c r="G116" s="244"/>
      <c r="H116" s="241"/>
      <c r="I116" s="241"/>
      <c r="J116" s="241"/>
      <c r="K116" s="244"/>
      <c r="L116" s="244"/>
      <c r="M116" s="241"/>
      <c r="N116" s="244"/>
      <c r="O116" s="244"/>
    </row>
    <row r="117" spans="1:15" ht="23">
      <c r="A117" s="242"/>
      <c r="B117" s="241"/>
      <c r="C117" s="245"/>
      <c r="D117" s="245"/>
      <c r="E117" s="245"/>
      <c r="F117" s="245"/>
      <c r="G117" s="245"/>
      <c r="H117" s="241"/>
      <c r="I117" s="241"/>
      <c r="J117" s="241"/>
      <c r="K117" s="245"/>
      <c r="L117" s="245"/>
      <c r="M117" s="241"/>
      <c r="N117" s="245"/>
      <c r="O117" s="245"/>
    </row>
    <row r="118" spans="1:15" ht="23">
      <c r="A118" s="242"/>
      <c r="B118" s="241"/>
      <c r="C118" s="246"/>
      <c r="D118" s="246"/>
      <c r="E118" s="246"/>
      <c r="F118" s="246"/>
      <c r="G118" s="246"/>
      <c r="H118" s="241"/>
      <c r="I118" s="241"/>
      <c r="J118" s="241"/>
      <c r="K118" s="246"/>
      <c r="L118" s="246"/>
      <c r="M118" s="241"/>
      <c r="N118" s="246"/>
      <c r="O118" s="246"/>
    </row>
    <row r="119" spans="1:15" ht="23">
      <c r="A119" s="242"/>
      <c r="B119" s="241"/>
      <c r="C119" s="243"/>
      <c r="D119" s="243"/>
      <c r="E119" s="243"/>
      <c r="F119" s="243"/>
      <c r="G119" s="243"/>
      <c r="H119" s="241"/>
      <c r="I119" s="241"/>
      <c r="J119" s="241"/>
      <c r="K119" s="243"/>
      <c r="L119" s="243"/>
      <c r="M119" s="241"/>
      <c r="N119" s="243"/>
      <c r="O119" s="243"/>
    </row>
    <row r="120" spans="1:15" ht="23">
      <c r="A120" s="242"/>
      <c r="B120" s="241"/>
      <c r="C120" s="243"/>
      <c r="D120" s="243"/>
      <c r="E120" s="243"/>
      <c r="F120" s="243"/>
      <c r="G120" s="243"/>
      <c r="H120" s="241"/>
      <c r="I120" s="241"/>
      <c r="J120" s="241"/>
      <c r="K120" s="243"/>
      <c r="L120" s="243"/>
      <c r="M120" s="241"/>
      <c r="N120" s="243"/>
      <c r="O120" s="243"/>
    </row>
    <row r="121" spans="1:15" ht="23">
      <c r="A121" s="242"/>
      <c r="B121" s="241"/>
      <c r="C121" s="244"/>
      <c r="D121" s="244"/>
      <c r="E121" s="244"/>
      <c r="F121" s="244"/>
      <c r="G121" s="244"/>
      <c r="H121" s="241"/>
      <c r="I121" s="241"/>
      <c r="J121" s="241"/>
      <c r="K121" s="247"/>
      <c r="L121" s="244"/>
      <c r="M121" s="241"/>
      <c r="N121" s="244"/>
      <c r="O121" s="244"/>
    </row>
    <row r="122" spans="1:15" ht="23">
      <c r="A122" s="242"/>
      <c r="B122" s="241"/>
      <c r="C122" s="245"/>
      <c r="D122" s="245"/>
      <c r="E122" s="245"/>
      <c r="F122" s="245"/>
      <c r="G122" s="245"/>
      <c r="H122" s="241"/>
      <c r="I122" s="241"/>
      <c r="J122" s="241"/>
      <c r="K122" s="247"/>
      <c r="L122" s="245"/>
      <c r="M122" s="241"/>
      <c r="N122" s="245"/>
      <c r="O122" s="245"/>
    </row>
    <row r="123" spans="1:15" ht="23">
      <c r="A123" s="242"/>
      <c r="B123" s="241"/>
      <c r="C123" s="246"/>
      <c r="D123" s="246"/>
      <c r="E123" s="246"/>
      <c r="F123" s="246"/>
      <c r="G123" s="246"/>
      <c r="H123" s="241"/>
      <c r="I123" s="241"/>
      <c r="J123" s="241"/>
      <c r="K123" s="247"/>
      <c r="L123" s="246"/>
      <c r="M123" s="241"/>
      <c r="N123" s="246"/>
      <c r="O123" s="246"/>
    </row>
    <row r="124" spans="1:15" ht="23">
      <c r="A124" s="242"/>
      <c r="B124" s="241"/>
      <c r="C124" s="243"/>
      <c r="D124" s="243"/>
      <c r="E124" s="243"/>
      <c r="F124" s="243"/>
      <c r="G124" s="243"/>
      <c r="H124" s="241"/>
      <c r="I124" s="241"/>
      <c r="J124" s="241"/>
      <c r="K124" s="247"/>
      <c r="L124" s="243"/>
      <c r="M124" s="241"/>
      <c r="N124" s="243"/>
      <c r="O124" s="243"/>
    </row>
    <row r="125" spans="1:15" ht="23">
      <c r="A125" s="242"/>
      <c r="B125" s="241"/>
      <c r="C125" s="243"/>
      <c r="D125" s="243"/>
      <c r="E125" s="243"/>
      <c r="F125" s="243"/>
      <c r="G125" s="243"/>
      <c r="H125" s="241"/>
      <c r="I125" s="241"/>
      <c r="J125" s="241"/>
      <c r="K125" s="247"/>
      <c r="L125" s="243"/>
      <c r="M125" s="241"/>
      <c r="N125" s="243"/>
      <c r="O125" s="243"/>
    </row>
    <row r="126" spans="1:15" ht="23">
      <c r="A126" s="242"/>
      <c r="B126" s="241"/>
      <c r="C126" s="247"/>
      <c r="D126" s="247"/>
      <c r="E126" s="247"/>
      <c r="F126" s="247"/>
      <c r="G126" s="247"/>
      <c r="H126" s="241"/>
      <c r="I126" s="241"/>
      <c r="J126" s="241"/>
      <c r="K126" s="247"/>
      <c r="L126" s="247"/>
      <c r="M126" s="241"/>
      <c r="N126" s="244"/>
      <c r="O126" s="247"/>
    </row>
    <row r="127" spans="1:15" ht="23">
      <c r="A127" s="242"/>
      <c r="B127" s="241"/>
      <c r="C127" s="247"/>
      <c r="D127" s="247"/>
      <c r="E127" s="247"/>
      <c r="F127" s="247"/>
      <c r="G127" s="247"/>
      <c r="H127" s="241"/>
      <c r="I127" s="241"/>
      <c r="J127" s="241"/>
      <c r="K127" s="247"/>
      <c r="L127" s="247"/>
      <c r="M127" s="241"/>
      <c r="N127" s="245"/>
      <c r="O127" s="247"/>
    </row>
    <row r="128" spans="1:15" ht="23">
      <c r="A128" s="242"/>
      <c r="B128" s="241"/>
      <c r="C128" s="247"/>
      <c r="D128" s="247"/>
      <c r="E128" s="247"/>
      <c r="F128" s="247"/>
      <c r="G128" s="247"/>
      <c r="H128" s="241"/>
      <c r="I128" s="241"/>
      <c r="J128" s="241"/>
      <c r="K128" s="247"/>
      <c r="L128" s="247"/>
      <c r="M128" s="241"/>
      <c r="N128" s="246"/>
      <c r="O128" s="247"/>
    </row>
    <row r="129" spans="1:15" ht="23">
      <c r="A129" s="242"/>
      <c r="B129" s="241"/>
      <c r="C129" s="247"/>
      <c r="D129" s="247"/>
      <c r="E129" s="247"/>
      <c r="F129" s="247"/>
      <c r="G129" s="247"/>
      <c r="H129" s="241"/>
      <c r="I129" s="241"/>
      <c r="J129" s="241"/>
      <c r="K129" s="247"/>
      <c r="L129" s="247"/>
      <c r="M129" s="241"/>
      <c r="N129" s="243"/>
      <c r="O129" s="247"/>
    </row>
    <row r="130" spans="1:15" ht="23">
      <c r="A130" s="242"/>
      <c r="B130" s="241"/>
      <c r="C130" s="241"/>
      <c r="D130" s="241"/>
      <c r="E130" s="241"/>
      <c r="F130" s="244"/>
      <c r="G130" s="241"/>
      <c r="H130" s="241"/>
      <c r="I130" s="241"/>
      <c r="J130" s="241"/>
      <c r="K130" s="241"/>
      <c r="L130" s="241"/>
      <c r="M130" s="241"/>
      <c r="N130" s="241"/>
      <c r="O130" s="241"/>
    </row>
    <row r="131" spans="1:15" ht="23">
      <c r="A131" s="242"/>
      <c r="B131" s="241"/>
      <c r="C131" s="241"/>
      <c r="D131" s="241"/>
      <c r="E131" s="241"/>
      <c r="F131" s="245"/>
      <c r="G131" s="241"/>
      <c r="H131" s="241"/>
      <c r="I131" s="241"/>
      <c r="J131" s="241"/>
      <c r="K131" s="241"/>
      <c r="L131" s="241"/>
      <c r="M131" s="241"/>
      <c r="N131" s="241"/>
      <c r="O131" s="241"/>
    </row>
    <row r="132" spans="1:15" ht="23">
      <c r="A132" s="242"/>
      <c r="B132" s="241"/>
      <c r="C132" s="241"/>
      <c r="D132" s="241"/>
      <c r="E132" s="241"/>
      <c r="F132" s="246"/>
      <c r="G132" s="241"/>
      <c r="H132" s="241"/>
      <c r="I132" s="241"/>
      <c r="J132" s="241"/>
      <c r="K132" s="241"/>
      <c r="L132" s="241"/>
      <c r="M132" s="241"/>
      <c r="N132" s="241"/>
      <c r="O132" s="241"/>
    </row>
    <row r="133" spans="1:15" ht="23">
      <c r="A133" s="242"/>
      <c r="B133" s="241"/>
      <c r="C133" s="241"/>
      <c r="D133" s="241"/>
      <c r="E133" s="241"/>
      <c r="F133" s="243"/>
      <c r="G133" s="241"/>
      <c r="H133" s="241"/>
      <c r="I133" s="241"/>
      <c r="J133" s="241"/>
      <c r="K133" s="241"/>
      <c r="L133" s="241"/>
      <c r="M133" s="241"/>
      <c r="N133" s="241"/>
      <c r="O133" s="241"/>
    </row>
    <row r="134" spans="1:15" ht="23">
      <c r="A134" s="242"/>
      <c r="B134" s="241"/>
      <c r="C134" s="241"/>
      <c r="D134" s="241"/>
      <c r="E134" s="241"/>
      <c r="F134" s="244"/>
      <c r="G134" s="241"/>
      <c r="H134" s="241"/>
      <c r="I134" s="244"/>
      <c r="J134" s="241"/>
      <c r="K134" s="244"/>
      <c r="L134" s="241"/>
      <c r="M134" s="241"/>
      <c r="N134" s="241"/>
      <c r="O134" s="244"/>
    </row>
    <row r="135" spans="1:15" ht="23">
      <c r="A135" s="242"/>
      <c r="B135" s="241"/>
      <c r="C135" s="241"/>
      <c r="D135" s="241"/>
      <c r="E135" s="241"/>
      <c r="F135" s="245"/>
      <c r="G135" s="241"/>
      <c r="H135" s="241"/>
      <c r="I135" s="245"/>
      <c r="J135" s="241"/>
      <c r="K135" s="245"/>
      <c r="L135" s="241"/>
      <c r="M135" s="241"/>
      <c r="N135" s="241"/>
      <c r="O135" s="245"/>
    </row>
    <row r="136" spans="1:15" ht="23">
      <c r="A136" s="242"/>
      <c r="B136" s="241"/>
      <c r="C136" s="241"/>
      <c r="D136" s="241"/>
      <c r="E136" s="241"/>
      <c r="F136" s="246"/>
      <c r="G136" s="241"/>
      <c r="H136" s="241"/>
      <c r="I136" s="246"/>
      <c r="J136" s="241"/>
      <c r="K136" s="246"/>
      <c r="L136" s="241"/>
      <c r="M136" s="241"/>
      <c r="N136" s="241"/>
      <c r="O136" s="246"/>
    </row>
    <row r="137" spans="1:15" ht="23">
      <c r="A137" s="242"/>
      <c r="B137" s="241"/>
      <c r="C137" s="241"/>
      <c r="D137" s="241"/>
      <c r="E137" s="241"/>
      <c r="F137" s="243"/>
      <c r="G137" s="241"/>
      <c r="H137" s="241"/>
      <c r="I137" s="243"/>
      <c r="J137" s="241"/>
      <c r="K137" s="243"/>
      <c r="L137" s="241"/>
      <c r="M137" s="241"/>
      <c r="N137" s="241"/>
      <c r="O137" s="243"/>
    </row>
    <row r="138" spans="1:15" ht="23">
      <c r="A138" s="242"/>
      <c r="B138" s="241"/>
      <c r="C138" s="241"/>
      <c r="D138" s="241"/>
      <c r="E138" s="241"/>
      <c r="F138" s="244"/>
      <c r="G138" s="241"/>
      <c r="H138" s="241"/>
      <c r="I138" s="241"/>
      <c r="J138" s="241"/>
      <c r="K138" s="241"/>
      <c r="L138" s="241"/>
      <c r="M138" s="241"/>
      <c r="N138" s="241"/>
      <c r="O138" s="241"/>
    </row>
    <row r="139" spans="1:15" ht="23">
      <c r="A139" s="242"/>
      <c r="B139" s="241"/>
      <c r="C139" s="241"/>
      <c r="D139" s="241"/>
      <c r="E139" s="241"/>
      <c r="F139" s="245"/>
      <c r="G139" s="241"/>
      <c r="H139" s="241"/>
      <c r="I139" s="241"/>
      <c r="J139" s="241"/>
      <c r="K139" s="241"/>
      <c r="L139" s="241"/>
      <c r="M139" s="241"/>
      <c r="N139" s="241"/>
      <c r="O139" s="241"/>
    </row>
    <row r="140" spans="1:15" ht="23">
      <c r="A140" s="242"/>
      <c r="B140" s="241"/>
      <c r="C140" s="241"/>
      <c r="D140" s="241"/>
      <c r="E140" s="241"/>
      <c r="F140" s="246"/>
      <c r="G140" s="241"/>
      <c r="H140" s="241"/>
      <c r="I140" s="241"/>
      <c r="J140" s="241"/>
      <c r="K140" s="241"/>
      <c r="L140" s="241"/>
      <c r="M140" s="241"/>
      <c r="N140" s="241"/>
      <c r="O140" s="241"/>
    </row>
    <row r="141" spans="1:15" ht="23">
      <c r="A141" s="242"/>
      <c r="B141" s="241"/>
      <c r="C141" s="241"/>
      <c r="D141" s="241"/>
      <c r="E141" s="241"/>
      <c r="F141" s="243"/>
      <c r="G141" s="241"/>
      <c r="H141" s="241"/>
      <c r="I141" s="241"/>
      <c r="J141" s="241"/>
      <c r="K141" s="241"/>
      <c r="L141" s="241"/>
      <c r="M141" s="241"/>
      <c r="N141" s="241"/>
      <c r="O141" s="241"/>
    </row>
  </sheetData>
  <mergeCells count="212">
    <mergeCell ref="M5:M8"/>
    <mergeCell ref="N5:N8"/>
    <mergeCell ref="O5:O8"/>
    <mergeCell ref="A10:A13"/>
    <mergeCell ref="B10:B13"/>
    <mergeCell ref="C10:C13"/>
    <mergeCell ref="E10:E13"/>
    <mergeCell ref="F10:F13"/>
    <mergeCell ref="G10:G13"/>
    <mergeCell ref="H10:H13"/>
    <mergeCell ref="I10:I13"/>
    <mergeCell ref="J10:J13"/>
    <mergeCell ref="K10:K13"/>
    <mergeCell ref="L10:L13"/>
    <mergeCell ref="M10:M13"/>
    <mergeCell ref="N10:N13"/>
    <mergeCell ref="O10:O13"/>
    <mergeCell ref="A5:A8"/>
    <mergeCell ref="B5:B8"/>
    <mergeCell ref="C5:C8"/>
    <mergeCell ref="D5:D8"/>
    <mergeCell ref="F5:F8"/>
    <mergeCell ref="G5:G8"/>
    <mergeCell ref="H5:H8"/>
    <mergeCell ref="C15:C18"/>
    <mergeCell ref="D15:D18"/>
    <mergeCell ref="E15:E18"/>
    <mergeCell ref="F15:F18"/>
    <mergeCell ref="G15:G18"/>
    <mergeCell ref="H15:H18"/>
    <mergeCell ref="J15:J18"/>
    <mergeCell ref="K5:K8"/>
    <mergeCell ref="L5:L8"/>
    <mergeCell ref="I5:I8"/>
    <mergeCell ref="J5:J8"/>
    <mergeCell ref="H25:H28"/>
    <mergeCell ref="I25:I28"/>
    <mergeCell ref="J25:J28"/>
    <mergeCell ref="K25:K28"/>
    <mergeCell ref="L15:L18"/>
    <mergeCell ref="M15:M18"/>
    <mergeCell ref="N15:N18"/>
    <mergeCell ref="O15:O18"/>
    <mergeCell ref="A20:A23"/>
    <mergeCell ref="E20:E23"/>
    <mergeCell ref="F20:F23"/>
    <mergeCell ref="G20:G23"/>
    <mergeCell ref="H20:H23"/>
    <mergeCell ref="K20:K23"/>
    <mergeCell ref="L20:L23"/>
    <mergeCell ref="M20:M23"/>
    <mergeCell ref="O20:O23"/>
    <mergeCell ref="I15:I18"/>
    <mergeCell ref="K15:K18"/>
    <mergeCell ref="I20:I23"/>
    <mergeCell ref="J20:J23"/>
    <mergeCell ref="N20:N23"/>
    <mergeCell ref="A15:A18"/>
    <mergeCell ref="B15:B18"/>
    <mergeCell ref="L25:L28"/>
    <mergeCell ref="M25:M28"/>
    <mergeCell ref="N25:N28"/>
    <mergeCell ref="O25:O28"/>
    <mergeCell ref="A30:A33"/>
    <mergeCell ref="B30:B33"/>
    <mergeCell ref="C30:C33"/>
    <mergeCell ref="D30:D33"/>
    <mergeCell ref="G30:G33"/>
    <mergeCell ref="H30:H33"/>
    <mergeCell ref="I30:I33"/>
    <mergeCell ref="J30:J33"/>
    <mergeCell ref="K30:K33"/>
    <mergeCell ref="L30:L33"/>
    <mergeCell ref="M30:M33"/>
    <mergeCell ref="N30:N33"/>
    <mergeCell ref="O30:O33"/>
    <mergeCell ref="F30:F33"/>
    <mergeCell ref="G25:G28"/>
    <mergeCell ref="A25:A28"/>
    <mergeCell ref="B25:B28"/>
    <mergeCell ref="C25:C28"/>
    <mergeCell ref="D25:D28"/>
    <mergeCell ref="F25:F28"/>
    <mergeCell ref="O35:O38"/>
    <mergeCell ref="A40:A43"/>
    <mergeCell ref="B40:B43"/>
    <mergeCell ref="C40:C43"/>
    <mergeCell ref="D40:D43"/>
    <mergeCell ref="E40:E43"/>
    <mergeCell ref="F40:F43"/>
    <mergeCell ref="G40:G43"/>
    <mergeCell ref="H40:H43"/>
    <mergeCell ref="J40:J43"/>
    <mergeCell ref="L40:L43"/>
    <mergeCell ref="M40:M43"/>
    <mergeCell ref="N40:N43"/>
    <mergeCell ref="O40:O43"/>
    <mergeCell ref="I35:I38"/>
    <mergeCell ref="I40:I43"/>
    <mergeCell ref="K40:K43"/>
    <mergeCell ref="A35:A38"/>
    <mergeCell ref="B35:B38"/>
    <mergeCell ref="C35:C38"/>
    <mergeCell ref="D35:D38"/>
    <mergeCell ref="E35:E38"/>
    <mergeCell ref="F35:F38"/>
    <mergeCell ref="G35:G38"/>
    <mergeCell ref="I45:I48"/>
    <mergeCell ref="J45:J48"/>
    <mergeCell ref="K45:K48"/>
    <mergeCell ref="M45:M48"/>
    <mergeCell ref="K35:K38"/>
    <mergeCell ref="L35:L38"/>
    <mergeCell ref="M35:M38"/>
    <mergeCell ref="N35:N38"/>
    <mergeCell ref="H35:H38"/>
    <mergeCell ref="J35:J38"/>
    <mergeCell ref="N45:N48"/>
    <mergeCell ref="O45:O48"/>
    <mergeCell ref="A50:A53"/>
    <mergeCell ref="B50:B53"/>
    <mergeCell ref="C50:C53"/>
    <mergeCell ref="D50:D53"/>
    <mergeCell ref="E50:E53"/>
    <mergeCell ref="H50:H53"/>
    <mergeCell ref="I50:I53"/>
    <mergeCell ref="L50:L53"/>
    <mergeCell ref="M50:M53"/>
    <mergeCell ref="G45:G48"/>
    <mergeCell ref="H45:H48"/>
    <mergeCell ref="L45:L48"/>
    <mergeCell ref="F50:F53"/>
    <mergeCell ref="G50:G53"/>
    <mergeCell ref="J50:J53"/>
    <mergeCell ref="K50:K53"/>
    <mergeCell ref="N50:N53"/>
    <mergeCell ref="O50:O53"/>
    <mergeCell ref="A45:A48"/>
    <mergeCell ref="C45:C48"/>
    <mergeCell ref="D45:D48"/>
    <mergeCell ref="E45:E48"/>
    <mergeCell ref="F45:F48"/>
    <mergeCell ref="L65:L68"/>
    <mergeCell ref="M65:M68"/>
    <mergeCell ref="N65:N68"/>
    <mergeCell ref="O65:O68"/>
    <mergeCell ref="I65:I68"/>
    <mergeCell ref="K65:K68"/>
    <mergeCell ref="F55:F58"/>
    <mergeCell ref="G55:G58"/>
    <mergeCell ref="H55:H58"/>
    <mergeCell ref="I55:I58"/>
    <mergeCell ref="J55:J58"/>
    <mergeCell ref="K55:K58"/>
    <mergeCell ref="O60:O63"/>
    <mergeCell ref="J60:J63"/>
    <mergeCell ref="K60:K63"/>
    <mergeCell ref="L60:L63"/>
    <mergeCell ref="M60:M63"/>
    <mergeCell ref="N60:N63"/>
    <mergeCell ref="M55:M58"/>
    <mergeCell ref="N55:N58"/>
    <mergeCell ref="O55:O58"/>
    <mergeCell ref="L55:L58"/>
    <mergeCell ref="D70:D73"/>
    <mergeCell ref="E70:E73"/>
    <mergeCell ref="F70:F73"/>
    <mergeCell ref="G70:G73"/>
    <mergeCell ref="H70:H73"/>
    <mergeCell ref="J70:J73"/>
    <mergeCell ref="A65:A68"/>
    <mergeCell ref="B65:B68"/>
    <mergeCell ref="C65:C68"/>
    <mergeCell ref="D65:D68"/>
    <mergeCell ref="E65:E68"/>
    <mergeCell ref="F65:F68"/>
    <mergeCell ref="G65:G68"/>
    <mergeCell ref="H65:H68"/>
    <mergeCell ref="J65:J68"/>
    <mergeCell ref="K70:K73"/>
    <mergeCell ref="L70:L73"/>
    <mergeCell ref="M70:M73"/>
    <mergeCell ref="N70:N73"/>
    <mergeCell ref="O70:O73"/>
    <mergeCell ref="A75:A78"/>
    <mergeCell ref="B75:B78"/>
    <mergeCell ref="C75:C78"/>
    <mergeCell ref="D75:D78"/>
    <mergeCell ref="E75:E78"/>
    <mergeCell ref="F75:F78"/>
    <mergeCell ref="G75:G78"/>
    <mergeCell ref="H75:H78"/>
    <mergeCell ref="J75:J78"/>
    <mergeCell ref="K75:K78"/>
    <mergeCell ref="L75:L78"/>
    <mergeCell ref="N75:N78"/>
    <mergeCell ref="O75:O78"/>
    <mergeCell ref="I70:I73"/>
    <mergeCell ref="I75:I78"/>
    <mergeCell ref="M75:M78"/>
    <mergeCell ref="A70:A73"/>
    <mergeCell ref="B70:B73"/>
    <mergeCell ref="C70:C73"/>
    <mergeCell ref="E60:E63"/>
    <mergeCell ref="C55:C58"/>
    <mergeCell ref="C60:C63"/>
    <mergeCell ref="A55:A58"/>
    <mergeCell ref="A60:A63"/>
    <mergeCell ref="F60:F63"/>
    <mergeCell ref="G60:G63"/>
    <mergeCell ref="H60:H63"/>
    <mergeCell ref="I60:I6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CA8A8-7038-6145-A5C1-D350411A3892}">
  <sheetPr codeName="Hoja12">
    <pageSetUpPr fitToPage="1"/>
  </sheetPr>
  <dimension ref="A1:AQ975"/>
  <sheetViews>
    <sheetView showGridLines="0" zoomScale="90" zoomScaleNormal="90" workbookViewId="0"/>
  </sheetViews>
  <sheetFormatPr baseColWidth="10" defaultColWidth="14.5" defaultRowHeight="14"/>
  <cols>
    <col min="1" max="2" width="45.83203125" style="44" customWidth="1"/>
    <col min="3" max="3" width="53.83203125" style="44" bestFit="1" customWidth="1"/>
    <col min="4" max="4" width="51.33203125" style="45" bestFit="1" customWidth="1"/>
    <col min="5" max="5" width="14" style="46" customWidth="1"/>
    <col min="6" max="6" width="14.83203125" style="46" customWidth="1"/>
    <col min="7" max="10" width="14.83203125" style="47" customWidth="1"/>
    <col min="11" max="11" width="14.83203125" style="46" customWidth="1"/>
    <col min="12" max="15" width="14.83203125" style="47" customWidth="1"/>
    <col min="16" max="16" width="14.83203125" style="46" customWidth="1"/>
    <col min="17" max="20" width="14.83203125" style="47" customWidth="1"/>
    <col min="21" max="21" width="14.83203125" style="46" customWidth="1"/>
    <col min="22" max="25" width="14.83203125" style="47" customWidth="1"/>
    <col min="26" max="26" width="14.83203125" style="46" customWidth="1"/>
    <col min="27" max="30" width="14.83203125" style="47" customWidth="1"/>
    <col min="31" max="31" width="14.83203125" style="46" customWidth="1"/>
    <col min="32" max="35" width="14.83203125" style="47" customWidth="1"/>
    <col min="36" max="36" width="14.83203125" style="46" customWidth="1"/>
    <col min="37" max="40" width="14.83203125" style="47" customWidth="1"/>
    <col min="41" max="42" width="22.83203125" style="46" customWidth="1"/>
    <col min="43" max="16384" width="14.5" style="46"/>
  </cols>
  <sheetData>
    <row r="1" spans="1:43" ht="80" customHeight="1">
      <c r="C1" s="48"/>
    </row>
    <row r="2" spans="1:43" ht="40" customHeight="1">
      <c r="C2" s="48"/>
    </row>
    <row r="3" spans="1:43" ht="20" customHeight="1">
      <c r="C3" s="48"/>
    </row>
    <row r="4" spans="1:43">
      <c r="A4" s="329" t="s">
        <v>475</v>
      </c>
      <c r="B4" s="329"/>
      <c r="C4" s="141"/>
      <c r="D4" s="48"/>
      <c r="E4" s="49"/>
      <c r="F4" s="49"/>
      <c r="G4" s="50"/>
      <c r="H4" s="50"/>
      <c r="I4" s="50"/>
      <c r="J4" s="50"/>
    </row>
    <row r="5" spans="1:43" ht="15">
      <c r="A5" s="203" t="s">
        <v>84</v>
      </c>
      <c r="B5" s="142">
        <v>15</v>
      </c>
      <c r="C5" s="48"/>
      <c r="D5" s="48"/>
      <c r="E5" s="49"/>
      <c r="F5" s="49"/>
      <c r="G5" s="50"/>
      <c r="H5" s="50"/>
      <c r="I5" s="50"/>
      <c r="J5" s="50"/>
    </row>
    <row r="6" spans="1:43" ht="15">
      <c r="A6" s="203" t="s">
        <v>143</v>
      </c>
      <c r="B6" s="142">
        <v>30</v>
      </c>
      <c r="C6" s="48"/>
      <c r="D6" s="48"/>
      <c r="E6" s="49"/>
      <c r="F6" s="49"/>
      <c r="H6" s="50"/>
      <c r="I6" s="50"/>
      <c r="J6" s="50"/>
      <c r="U6" s="202"/>
    </row>
    <row r="7" spans="1:43" ht="15">
      <c r="A7" s="203" t="s">
        <v>254</v>
      </c>
      <c r="B7" s="142" t="s">
        <v>255</v>
      </c>
      <c r="C7" s="48"/>
      <c r="D7" s="48"/>
      <c r="E7" s="49"/>
      <c r="F7" s="49"/>
      <c r="H7" s="50"/>
      <c r="I7" s="50"/>
      <c r="J7" s="50"/>
      <c r="U7" s="202"/>
    </row>
    <row r="8" spans="1:43" ht="15">
      <c r="A8" s="203" t="s">
        <v>248</v>
      </c>
      <c r="B8" s="204" t="s">
        <v>448</v>
      </c>
      <c r="C8" s="207">
        <v>813.73609999999996</v>
      </c>
      <c r="D8" s="48"/>
      <c r="E8" s="49"/>
      <c r="F8" s="49"/>
      <c r="H8" s="50"/>
      <c r="I8" s="50"/>
      <c r="J8" s="50"/>
    </row>
    <row r="9" spans="1:43" s="49" customFormat="1">
      <c r="A9" s="206"/>
      <c r="B9" s="206"/>
      <c r="C9" s="206"/>
      <c r="D9" s="206"/>
      <c r="E9" s="206"/>
      <c r="F9" s="206"/>
      <c r="G9" s="206"/>
      <c r="H9" s="206"/>
      <c r="I9" s="206"/>
      <c r="J9" s="206"/>
      <c r="K9" s="206"/>
      <c r="L9" s="206"/>
      <c r="M9" s="206"/>
      <c r="N9" s="206"/>
      <c r="O9" s="206"/>
      <c r="P9" s="206"/>
      <c r="Q9" s="206"/>
      <c r="R9" s="206"/>
      <c r="S9" s="206"/>
      <c r="T9" s="206"/>
      <c r="U9" s="206"/>
      <c r="V9" s="206"/>
      <c r="W9" s="206"/>
      <c r="X9" s="206"/>
      <c r="Y9" s="206"/>
      <c r="Z9" s="206"/>
      <c r="AA9" s="206"/>
      <c r="AB9" s="206"/>
      <c r="AC9" s="206"/>
      <c r="AD9" s="206"/>
      <c r="AE9" s="206"/>
      <c r="AF9" s="206"/>
      <c r="AG9" s="206"/>
      <c r="AH9" s="206"/>
      <c r="AI9" s="206"/>
      <c r="AJ9" s="206"/>
      <c r="AK9" s="206"/>
      <c r="AL9" s="206"/>
      <c r="AM9" s="206"/>
      <c r="AN9" s="206"/>
      <c r="AO9" s="206"/>
      <c r="AP9" s="206"/>
    </row>
    <row r="10" spans="1:43" ht="14" customHeight="1">
      <c r="A10" s="330" t="s">
        <v>223</v>
      </c>
      <c r="B10" s="330" t="s">
        <v>221</v>
      </c>
      <c r="C10" s="330" t="s">
        <v>465</v>
      </c>
      <c r="D10" s="330" t="s">
        <v>224</v>
      </c>
      <c r="E10" s="322" t="s">
        <v>225</v>
      </c>
      <c r="F10" s="324" t="s">
        <v>467</v>
      </c>
      <c r="G10" s="325"/>
      <c r="H10" s="325"/>
      <c r="I10" s="325"/>
      <c r="J10" s="325"/>
      <c r="K10" s="325"/>
      <c r="L10" s="325"/>
      <c r="M10" s="325"/>
      <c r="N10" s="325"/>
      <c r="O10" s="325"/>
      <c r="P10" s="325"/>
      <c r="Q10" s="325"/>
      <c r="R10" s="325"/>
      <c r="S10" s="325"/>
      <c r="T10" s="325"/>
      <c r="U10" s="325"/>
      <c r="V10" s="325"/>
      <c r="W10" s="325"/>
      <c r="X10" s="325"/>
      <c r="Y10" s="325"/>
      <c r="Z10" s="325"/>
      <c r="AA10" s="325"/>
      <c r="AB10" s="325"/>
      <c r="AC10" s="325"/>
      <c r="AD10" s="325"/>
      <c r="AE10" s="339" t="s">
        <v>470</v>
      </c>
      <c r="AF10" s="339"/>
      <c r="AG10" s="339"/>
      <c r="AH10" s="339"/>
      <c r="AI10" s="339"/>
      <c r="AJ10" s="339"/>
      <c r="AK10" s="339"/>
      <c r="AL10" s="339"/>
      <c r="AM10" s="339"/>
      <c r="AN10" s="339"/>
      <c r="AO10" s="326" t="s">
        <v>473</v>
      </c>
      <c r="AP10" s="236" t="s">
        <v>474</v>
      </c>
    </row>
    <row r="11" spans="1:43" ht="28" customHeight="1">
      <c r="A11" s="331"/>
      <c r="B11" s="331"/>
      <c r="C11" s="331"/>
      <c r="D11" s="331"/>
      <c r="E11" s="323"/>
      <c r="F11" s="333" t="s">
        <v>471</v>
      </c>
      <c r="G11" s="333"/>
      <c r="H11" s="333"/>
      <c r="I11" s="333"/>
      <c r="J11" s="334"/>
      <c r="K11" s="335" t="s">
        <v>472</v>
      </c>
      <c r="L11" s="333"/>
      <c r="M11" s="333"/>
      <c r="N11" s="333"/>
      <c r="O11" s="334"/>
      <c r="P11" s="335" t="s">
        <v>468</v>
      </c>
      <c r="Q11" s="333"/>
      <c r="R11" s="333"/>
      <c r="S11" s="333"/>
      <c r="T11" s="334"/>
      <c r="U11" s="336" t="s">
        <v>468</v>
      </c>
      <c r="V11" s="337"/>
      <c r="W11" s="337"/>
      <c r="X11" s="337"/>
      <c r="Y11" s="338"/>
      <c r="Z11" s="336" t="s">
        <v>468</v>
      </c>
      <c r="AA11" s="337"/>
      <c r="AB11" s="337"/>
      <c r="AC11" s="337"/>
      <c r="AD11" s="338"/>
      <c r="AE11" s="340" t="s">
        <v>181</v>
      </c>
      <c r="AF11" s="341"/>
      <c r="AG11" s="341"/>
      <c r="AH11" s="341"/>
      <c r="AI11" s="342"/>
      <c r="AJ11" s="319" t="s">
        <v>468</v>
      </c>
      <c r="AK11" s="320"/>
      <c r="AL11" s="320"/>
      <c r="AM11" s="320"/>
      <c r="AN11" s="321"/>
      <c r="AO11" s="328"/>
      <c r="AP11" s="326" t="s">
        <v>473</v>
      </c>
      <c r="AQ11" s="46"/>
    </row>
    <row r="12" spans="1:43" ht="15">
      <c r="A12" s="331"/>
      <c r="B12" s="331"/>
      <c r="C12" s="332"/>
      <c r="D12" s="332"/>
      <c r="E12" s="323"/>
      <c r="F12" s="56" t="s">
        <v>226</v>
      </c>
      <c r="G12" s="57" t="s">
        <v>227</v>
      </c>
      <c r="H12" s="205" t="s">
        <v>249</v>
      </c>
      <c r="I12" s="56" t="s">
        <v>469</v>
      </c>
      <c r="J12" s="56" t="s">
        <v>79</v>
      </c>
      <c r="K12" s="57" t="s">
        <v>226</v>
      </c>
      <c r="L12" s="57" t="s">
        <v>227</v>
      </c>
      <c r="M12" s="205" t="s">
        <v>249</v>
      </c>
      <c r="N12" s="56" t="s">
        <v>469</v>
      </c>
      <c r="O12" s="56" t="s">
        <v>79</v>
      </c>
      <c r="P12" s="57" t="s">
        <v>226</v>
      </c>
      <c r="Q12" s="57" t="s">
        <v>227</v>
      </c>
      <c r="R12" s="205" t="s">
        <v>249</v>
      </c>
      <c r="S12" s="56" t="s">
        <v>469</v>
      </c>
      <c r="T12" s="56" t="s">
        <v>79</v>
      </c>
      <c r="U12" s="57" t="s">
        <v>226</v>
      </c>
      <c r="V12" s="57" t="s">
        <v>227</v>
      </c>
      <c r="W12" s="205" t="s">
        <v>249</v>
      </c>
      <c r="X12" s="56" t="s">
        <v>469</v>
      </c>
      <c r="Y12" s="56" t="s">
        <v>79</v>
      </c>
      <c r="Z12" s="57" t="s">
        <v>226</v>
      </c>
      <c r="AA12" s="57" t="s">
        <v>227</v>
      </c>
      <c r="AB12" s="205" t="s">
        <v>249</v>
      </c>
      <c r="AC12" s="56" t="s">
        <v>469</v>
      </c>
      <c r="AD12" s="56" t="s">
        <v>79</v>
      </c>
      <c r="AE12" s="264" t="s">
        <v>240</v>
      </c>
      <c r="AF12" s="264" t="s">
        <v>227</v>
      </c>
      <c r="AG12" s="264" t="s">
        <v>249</v>
      </c>
      <c r="AH12" s="265" t="s">
        <v>469</v>
      </c>
      <c r="AI12" s="265" t="s">
        <v>79</v>
      </c>
      <c r="AJ12" s="58" t="s">
        <v>240</v>
      </c>
      <c r="AK12" s="58" t="s">
        <v>227</v>
      </c>
      <c r="AL12" s="58" t="s">
        <v>249</v>
      </c>
      <c r="AM12" s="265" t="s">
        <v>469</v>
      </c>
      <c r="AN12" s="265" t="s">
        <v>79</v>
      </c>
      <c r="AO12" s="327"/>
      <c r="AP12" s="327"/>
    </row>
    <row r="13" spans="1:43" s="69" customFormat="1" ht="19" customHeight="1">
      <c r="A13" s="64"/>
      <c r="B13" s="64"/>
      <c r="C13" s="64"/>
      <c r="D13" s="64"/>
      <c r="E13" s="65"/>
      <c r="F13" s="66"/>
      <c r="G13" s="67"/>
      <c r="H13" s="67"/>
      <c r="I13" s="67"/>
      <c r="J13" s="67"/>
      <c r="K13" s="66"/>
      <c r="L13" s="67"/>
      <c r="M13" s="67"/>
      <c r="N13" s="67"/>
      <c r="O13" s="67"/>
      <c r="P13" s="66"/>
      <c r="Q13" s="67"/>
      <c r="R13" s="67"/>
      <c r="S13" s="67"/>
      <c r="T13" s="67"/>
      <c r="U13" s="66"/>
      <c r="V13" s="67"/>
      <c r="W13" s="67"/>
      <c r="X13" s="67"/>
      <c r="Y13" s="67"/>
      <c r="Z13" s="66"/>
      <c r="AA13" s="67"/>
      <c r="AB13" s="67"/>
      <c r="AC13" s="67"/>
      <c r="AD13" s="67"/>
      <c r="AE13" s="66"/>
      <c r="AF13" s="67"/>
      <c r="AG13" s="67"/>
      <c r="AH13" s="67"/>
      <c r="AI13" s="67"/>
      <c r="AJ13" s="66"/>
      <c r="AK13" s="67"/>
      <c r="AL13" s="67"/>
      <c r="AM13" s="67"/>
      <c r="AN13" s="67"/>
      <c r="AO13" s="68"/>
      <c r="AP13" s="68"/>
    </row>
    <row r="14" spans="1:43" ht="19" customHeight="1">
      <c r="A14" s="64"/>
      <c r="B14" s="64"/>
      <c r="C14" s="64"/>
      <c r="D14" s="64"/>
      <c r="E14" s="65"/>
      <c r="F14" s="66"/>
      <c r="G14" s="67"/>
      <c r="H14" s="67"/>
      <c r="I14" s="67"/>
      <c r="J14" s="67"/>
      <c r="K14" s="66"/>
      <c r="L14" s="67"/>
      <c r="M14" s="67"/>
      <c r="N14" s="67"/>
      <c r="O14" s="67"/>
      <c r="P14" s="66"/>
      <c r="Q14" s="67"/>
      <c r="R14" s="67"/>
      <c r="S14" s="67"/>
      <c r="T14" s="67"/>
      <c r="U14" s="66"/>
      <c r="V14" s="67"/>
      <c r="W14" s="67"/>
      <c r="X14" s="67"/>
      <c r="Y14" s="67"/>
      <c r="Z14" s="66"/>
      <c r="AA14" s="67"/>
      <c r="AB14" s="67"/>
      <c r="AC14" s="67"/>
      <c r="AD14" s="67"/>
      <c r="AE14" s="66"/>
      <c r="AF14" s="67"/>
      <c r="AG14" s="67"/>
      <c r="AH14" s="67"/>
      <c r="AI14" s="67"/>
      <c r="AJ14" s="66"/>
      <c r="AK14" s="67"/>
      <c r="AL14" s="67"/>
      <c r="AM14" s="67"/>
      <c r="AN14" s="67"/>
      <c r="AO14" s="68"/>
      <c r="AP14" s="68"/>
    </row>
    <row r="15" spans="1:43" ht="19" customHeight="1">
      <c r="A15" s="64"/>
      <c r="B15" s="64"/>
      <c r="C15" s="64"/>
      <c r="D15" s="64"/>
      <c r="E15" s="65"/>
      <c r="F15" s="66"/>
      <c r="G15" s="67"/>
      <c r="H15" s="67"/>
      <c r="I15" s="67"/>
      <c r="J15" s="67"/>
      <c r="K15" s="66"/>
      <c r="L15" s="67"/>
      <c r="M15" s="67"/>
      <c r="N15" s="67"/>
      <c r="O15" s="67"/>
      <c r="P15" s="66"/>
      <c r="Q15" s="67"/>
      <c r="R15" s="67"/>
      <c r="S15" s="67"/>
      <c r="T15" s="67"/>
      <c r="U15" s="66"/>
      <c r="V15" s="67"/>
      <c r="W15" s="67"/>
      <c r="X15" s="67"/>
      <c r="Y15" s="67"/>
      <c r="Z15" s="66"/>
      <c r="AA15" s="67"/>
      <c r="AB15" s="67"/>
      <c r="AC15" s="67"/>
      <c r="AD15" s="67"/>
      <c r="AE15" s="66"/>
      <c r="AF15" s="67"/>
      <c r="AG15" s="67"/>
      <c r="AH15" s="67"/>
      <c r="AI15" s="67"/>
      <c r="AJ15" s="66"/>
      <c r="AK15" s="67"/>
      <c r="AL15" s="67"/>
      <c r="AM15" s="67"/>
      <c r="AN15" s="67"/>
      <c r="AO15" s="68"/>
      <c r="AP15" s="68"/>
    </row>
    <row r="16" spans="1:43" ht="19" customHeight="1">
      <c r="A16" s="64"/>
      <c r="B16" s="64"/>
      <c r="C16" s="64"/>
      <c r="D16" s="64"/>
      <c r="E16" s="65"/>
      <c r="F16" s="66"/>
      <c r="G16" s="67"/>
      <c r="H16" s="67"/>
      <c r="I16" s="67"/>
      <c r="J16" s="67"/>
      <c r="K16" s="66"/>
      <c r="L16" s="67"/>
      <c r="M16" s="67"/>
      <c r="N16" s="67"/>
      <c r="O16" s="67"/>
      <c r="P16" s="66"/>
      <c r="Q16" s="67"/>
      <c r="R16" s="67"/>
      <c r="S16" s="67"/>
      <c r="T16" s="67"/>
      <c r="U16" s="66"/>
      <c r="V16" s="67"/>
      <c r="W16" s="67"/>
      <c r="X16" s="67"/>
      <c r="Y16" s="67"/>
      <c r="Z16" s="66"/>
      <c r="AA16" s="67"/>
      <c r="AB16" s="67"/>
      <c r="AC16" s="67"/>
      <c r="AD16" s="67"/>
      <c r="AE16" s="66"/>
      <c r="AF16" s="67"/>
      <c r="AG16" s="67"/>
      <c r="AH16" s="67"/>
      <c r="AI16" s="67"/>
      <c r="AJ16" s="66"/>
      <c r="AK16" s="67"/>
      <c r="AL16" s="67"/>
      <c r="AM16" s="67"/>
      <c r="AN16" s="67"/>
      <c r="AO16" s="68"/>
      <c r="AP16" s="68"/>
    </row>
    <row r="17" spans="1:43" ht="19" customHeight="1">
      <c r="A17" s="64"/>
      <c r="B17" s="64"/>
      <c r="C17" s="64"/>
      <c r="D17" s="64"/>
      <c r="E17" s="65"/>
      <c r="F17" s="66"/>
      <c r="G17" s="67"/>
      <c r="H17" s="67"/>
      <c r="I17" s="67"/>
      <c r="J17" s="67"/>
      <c r="K17" s="66"/>
      <c r="L17" s="67"/>
      <c r="M17" s="67"/>
      <c r="N17" s="67"/>
      <c r="O17" s="67"/>
      <c r="P17" s="66"/>
      <c r="Q17" s="67"/>
      <c r="R17" s="67"/>
      <c r="S17" s="67"/>
      <c r="T17" s="67"/>
      <c r="U17" s="66"/>
      <c r="V17" s="67"/>
      <c r="W17" s="67"/>
      <c r="X17" s="67"/>
      <c r="Y17" s="67"/>
      <c r="Z17" s="66"/>
      <c r="AA17" s="67"/>
      <c r="AB17" s="67"/>
      <c r="AC17" s="67"/>
      <c r="AD17" s="67"/>
      <c r="AE17" s="66"/>
      <c r="AF17" s="67"/>
      <c r="AG17" s="67"/>
      <c r="AH17" s="67"/>
      <c r="AI17" s="67"/>
      <c r="AJ17" s="66"/>
      <c r="AK17" s="67"/>
      <c r="AL17" s="67"/>
      <c r="AM17" s="67"/>
      <c r="AN17" s="67"/>
      <c r="AO17" s="68"/>
      <c r="AP17" s="68"/>
    </row>
    <row r="18" spans="1:43" ht="19" customHeight="1">
      <c r="A18" s="64"/>
      <c r="B18" s="64"/>
      <c r="C18" s="64"/>
      <c r="D18" s="64"/>
      <c r="E18" s="65"/>
      <c r="F18" s="66"/>
      <c r="G18" s="67"/>
      <c r="H18" s="67"/>
      <c r="I18" s="67"/>
      <c r="J18" s="67"/>
      <c r="K18" s="66"/>
      <c r="L18" s="67"/>
      <c r="M18" s="67"/>
      <c r="N18" s="67"/>
      <c r="O18" s="67"/>
      <c r="P18" s="66"/>
      <c r="Q18" s="67"/>
      <c r="R18" s="67"/>
      <c r="S18" s="67"/>
      <c r="T18" s="67"/>
      <c r="U18" s="66"/>
      <c r="V18" s="67"/>
      <c r="W18" s="67"/>
      <c r="X18" s="67"/>
      <c r="Y18" s="67"/>
      <c r="Z18" s="66"/>
      <c r="AA18" s="67"/>
      <c r="AB18" s="67"/>
      <c r="AC18" s="67"/>
      <c r="AD18" s="67"/>
      <c r="AE18" s="66"/>
      <c r="AF18" s="67"/>
      <c r="AG18" s="67"/>
      <c r="AH18" s="67"/>
      <c r="AI18" s="67"/>
      <c r="AJ18" s="66"/>
      <c r="AK18" s="67"/>
      <c r="AL18" s="67"/>
      <c r="AM18" s="67"/>
      <c r="AN18" s="67"/>
      <c r="AO18" s="68"/>
      <c r="AP18" s="68"/>
    </row>
    <row r="19" spans="1:43" ht="19" customHeight="1">
      <c r="A19" s="64"/>
      <c r="B19" s="64"/>
      <c r="C19" s="64"/>
      <c r="D19" s="64"/>
      <c r="E19" s="65"/>
      <c r="F19" s="66"/>
      <c r="G19" s="67"/>
      <c r="H19" s="67"/>
      <c r="I19" s="67"/>
      <c r="J19" s="67"/>
      <c r="K19" s="66"/>
      <c r="L19" s="67"/>
      <c r="M19" s="67"/>
      <c r="N19" s="67"/>
      <c r="O19" s="67"/>
      <c r="P19" s="66"/>
      <c r="Q19" s="67"/>
      <c r="R19" s="67"/>
      <c r="S19" s="67"/>
      <c r="T19" s="67"/>
      <c r="U19" s="66"/>
      <c r="V19" s="67"/>
      <c r="W19" s="67"/>
      <c r="X19" s="67"/>
      <c r="Y19" s="67"/>
      <c r="Z19" s="66"/>
      <c r="AA19" s="67"/>
      <c r="AB19" s="67"/>
      <c r="AC19" s="67"/>
      <c r="AD19" s="67"/>
      <c r="AE19" s="66"/>
      <c r="AF19" s="67"/>
      <c r="AG19" s="67"/>
      <c r="AH19" s="67"/>
      <c r="AI19" s="67"/>
      <c r="AJ19" s="66"/>
      <c r="AK19" s="67"/>
      <c r="AL19" s="67"/>
      <c r="AM19" s="67"/>
      <c r="AN19" s="67"/>
      <c r="AO19" s="68"/>
      <c r="AP19" s="68"/>
    </row>
    <row r="20" spans="1:43" ht="19" customHeight="1">
      <c r="A20" s="64"/>
      <c r="B20" s="64"/>
      <c r="C20" s="64"/>
      <c r="D20" s="64"/>
      <c r="E20" s="65"/>
      <c r="F20" s="66"/>
      <c r="G20" s="67"/>
      <c r="H20" s="67"/>
      <c r="I20" s="67"/>
      <c r="J20" s="67"/>
      <c r="K20" s="66"/>
      <c r="L20" s="67"/>
      <c r="M20" s="67"/>
      <c r="N20" s="67"/>
      <c r="O20" s="67"/>
      <c r="P20" s="66"/>
      <c r="Q20" s="67"/>
      <c r="R20" s="67"/>
      <c r="S20" s="67"/>
      <c r="T20" s="67"/>
      <c r="U20" s="66"/>
      <c r="V20" s="67"/>
      <c r="W20" s="67"/>
      <c r="X20" s="67"/>
      <c r="Y20" s="67"/>
      <c r="Z20" s="66"/>
      <c r="AA20" s="67"/>
      <c r="AB20" s="67"/>
      <c r="AC20" s="67"/>
      <c r="AD20" s="67"/>
      <c r="AE20" s="66"/>
      <c r="AF20" s="67"/>
      <c r="AG20" s="67"/>
      <c r="AH20" s="67"/>
      <c r="AI20" s="67"/>
      <c r="AJ20" s="66"/>
      <c r="AK20" s="67"/>
      <c r="AL20" s="67"/>
      <c r="AM20" s="67"/>
      <c r="AN20" s="67"/>
      <c r="AO20" s="68"/>
      <c r="AP20" s="68"/>
    </row>
    <row r="21" spans="1:43" ht="19" customHeight="1">
      <c r="A21" s="64"/>
      <c r="B21" s="64"/>
      <c r="C21" s="64"/>
      <c r="D21" s="64"/>
      <c r="E21" s="65"/>
      <c r="F21" s="66"/>
      <c r="G21" s="67"/>
      <c r="H21" s="67"/>
      <c r="I21" s="67"/>
      <c r="J21" s="67"/>
      <c r="K21" s="66"/>
      <c r="L21" s="67"/>
      <c r="M21" s="67"/>
      <c r="N21" s="67"/>
      <c r="O21" s="67"/>
      <c r="P21" s="66"/>
      <c r="Q21" s="67"/>
      <c r="R21" s="67"/>
      <c r="S21" s="67"/>
      <c r="T21" s="67"/>
      <c r="U21" s="66"/>
      <c r="V21" s="67"/>
      <c r="W21" s="67"/>
      <c r="X21" s="67"/>
      <c r="Y21" s="67"/>
      <c r="Z21" s="66"/>
      <c r="AA21" s="67"/>
      <c r="AB21" s="67"/>
      <c r="AC21" s="67"/>
      <c r="AD21" s="67"/>
      <c r="AE21" s="66"/>
      <c r="AF21" s="67"/>
      <c r="AG21" s="67"/>
      <c r="AH21" s="67"/>
      <c r="AI21" s="67"/>
      <c r="AJ21" s="66"/>
      <c r="AK21" s="67"/>
      <c r="AL21" s="67"/>
      <c r="AM21" s="67"/>
      <c r="AN21" s="67"/>
      <c r="AO21" s="68"/>
      <c r="AP21" s="68"/>
    </row>
    <row r="22" spans="1:43" ht="19" customHeight="1">
      <c r="A22" s="64"/>
      <c r="B22" s="64"/>
      <c r="C22" s="64"/>
      <c r="D22" s="64"/>
      <c r="E22" s="65"/>
      <c r="F22" s="66"/>
      <c r="G22" s="67"/>
      <c r="H22" s="67"/>
      <c r="I22" s="67"/>
      <c r="J22" s="67"/>
      <c r="K22" s="66"/>
      <c r="L22" s="67"/>
      <c r="M22" s="67"/>
      <c r="N22" s="67"/>
      <c r="O22" s="67"/>
      <c r="P22" s="66"/>
      <c r="Q22" s="67"/>
      <c r="R22" s="67"/>
      <c r="S22" s="67"/>
      <c r="T22" s="67"/>
      <c r="U22" s="66"/>
      <c r="V22" s="67"/>
      <c r="W22" s="67"/>
      <c r="X22" s="67"/>
      <c r="Y22" s="67"/>
      <c r="Z22" s="66"/>
      <c r="AA22" s="67"/>
      <c r="AB22" s="67"/>
      <c r="AC22" s="67"/>
      <c r="AD22" s="67"/>
      <c r="AE22" s="66"/>
      <c r="AF22" s="67"/>
      <c r="AG22" s="67"/>
      <c r="AH22" s="67"/>
      <c r="AI22" s="67"/>
      <c r="AJ22" s="66"/>
      <c r="AK22" s="67"/>
      <c r="AL22" s="67"/>
      <c r="AM22" s="67"/>
      <c r="AN22" s="67"/>
      <c r="AO22" s="68"/>
      <c r="AP22" s="68"/>
    </row>
    <row r="23" spans="1:43" ht="19" customHeight="1">
      <c r="A23" s="64"/>
      <c r="B23" s="64"/>
      <c r="C23" s="64"/>
      <c r="D23" s="64"/>
      <c r="E23" s="65"/>
      <c r="F23" s="66"/>
      <c r="G23" s="67"/>
      <c r="H23" s="67"/>
      <c r="I23" s="67"/>
      <c r="J23" s="67"/>
      <c r="K23" s="66"/>
      <c r="L23" s="67"/>
      <c r="M23" s="67"/>
      <c r="N23" s="67"/>
      <c r="O23" s="67"/>
      <c r="P23" s="66"/>
      <c r="Q23" s="67"/>
      <c r="R23" s="67"/>
      <c r="S23" s="67"/>
      <c r="T23" s="67"/>
      <c r="U23" s="66"/>
      <c r="V23" s="67"/>
      <c r="W23" s="67"/>
      <c r="X23" s="67"/>
      <c r="Y23" s="67"/>
      <c r="Z23" s="66"/>
      <c r="AA23" s="67"/>
      <c r="AB23" s="67"/>
      <c r="AC23" s="67"/>
      <c r="AD23" s="67"/>
      <c r="AE23" s="66"/>
      <c r="AF23" s="67"/>
      <c r="AG23" s="67"/>
      <c r="AH23" s="67"/>
      <c r="AI23" s="67"/>
      <c r="AJ23" s="66"/>
      <c r="AK23" s="67"/>
      <c r="AL23" s="67"/>
      <c r="AM23" s="67"/>
      <c r="AN23" s="67"/>
      <c r="AO23" s="68"/>
      <c r="AP23" s="68"/>
    </row>
    <row r="24" spans="1:43" s="52" customFormat="1" ht="19" customHeight="1">
      <c r="A24" s="64"/>
      <c r="B24" s="64"/>
      <c r="C24" s="64"/>
      <c r="D24" s="64"/>
      <c r="E24" s="65"/>
      <c r="F24" s="66"/>
      <c r="G24" s="67"/>
      <c r="H24" s="67"/>
      <c r="I24" s="67"/>
      <c r="J24" s="67"/>
      <c r="K24" s="66"/>
      <c r="L24" s="67"/>
      <c r="M24" s="67"/>
      <c r="N24" s="67"/>
      <c r="O24" s="67"/>
      <c r="P24" s="66"/>
      <c r="Q24" s="67"/>
      <c r="R24" s="67"/>
      <c r="S24" s="67"/>
      <c r="T24" s="67"/>
      <c r="U24" s="66"/>
      <c r="V24" s="67"/>
      <c r="W24" s="67"/>
      <c r="X24" s="67"/>
      <c r="Y24" s="67"/>
      <c r="Z24" s="66"/>
      <c r="AA24" s="67"/>
      <c r="AB24" s="67"/>
      <c r="AC24" s="67"/>
      <c r="AD24" s="67"/>
      <c r="AE24" s="66"/>
      <c r="AF24" s="67"/>
      <c r="AG24" s="67"/>
      <c r="AH24" s="67"/>
      <c r="AI24" s="67"/>
      <c r="AJ24" s="66"/>
      <c r="AK24" s="67"/>
      <c r="AL24" s="67"/>
      <c r="AM24" s="67"/>
      <c r="AN24" s="67"/>
      <c r="AO24" s="68"/>
      <c r="AP24" s="68"/>
      <c r="AQ24" s="46"/>
    </row>
    <row r="25" spans="1:43" ht="19" customHeight="1">
      <c r="A25" s="64"/>
      <c r="B25" s="64"/>
      <c r="C25" s="64"/>
      <c r="D25" s="64"/>
      <c r="E25" s="65"/>
      <c r="F25" s="66"/>
      <c r="G25" s="67"/>
      <c r="H25" s="67"/>
      <c r="I25" s="67"/>
      <c r="J25" s="67"/>
      <c r="K25" s="66"/>
      <c r="L25" s="67"/>
      <c r="M25" s="67"/>
      <c r="N25" s="67"/>
      <c r="O25" s="67"/>
      <c r="P25" s="66"/>
      <c r="Q25" s="67"/>
      <c r="R25" s="67"/>
      <c r="S25" s="67"/>
      <c r="T25" s="67"/>
      <c r="U25" s="66"/>
      <c r="V25" s="67"/>
      <c r="W25" s="67"/>
      <c r="X25" s="67"/>
      <c r="Y25" s="67"/>
      <c r="Z25" s="66"/>
      <c r="AA25" s="67"/>
      <c r="AB25" s="67"/>
      <c r="AC25" s="67"/>
      <c r="AD25" s="67"/>
      <c r="AE25" s="66"/>
      <c r="AF25" s="67"/>
      <c r="AG25" s="67"/>
      <c r="AH25" s="67"/>
      <c r="AI25" s="67"/>
      <c r="AJ25" s="66"/>
      <c r="AK25" s="67"/>
      <c r="AL25" s="67"/>
      <c r="AM25" s="67"/>
      <c r="AN25" s="67"/>
      <c r="AO25" s="68"/>
      <c r="AP25" s="68"/>
    </row>
    <row r="26" spans="1:43" ht="19" customHeight="1">
      <c r="A26" s="64"/>
      <c r="B26" s="64"/>
      <c r="C26" s="64"/>
      <c r="D26" s="64"/>
      <c r="E26" s="65"/>
      <c r="F26" s="66"/>
      <c r="G26" s="67"/>
      <c r="H26" s="67"/>
      <c r="I26" s="67"/>
      <c r="J26" s="67"/>
      <c r="K26" s="66"/>
      <c r="L26" s="67"/>
      <c r="M26" s="67"/>
      <c r="N26" s="67"/>
      <c r="O26" s="67"/>
      <c r="P26" s="66"/>
      <c r="Q26" s="67"/>
      <c r="R26" s="67"/>
      <c r="S26" s="67"/>
      <c r="T26" s="67"/>
      <c r="U26" s="66"/>
      <c r="V26" s="67"/>
      <c r="W26" s="67"/>
      <c r="X26" s="67"/>
      <c r="Y26" s="67"/>
      <c r="Z26" s="66"/>
      <c r="AA26" s="67"/>
      <c r="AB26" s="67"/>
      <c r="AC26" s="67"/>
      <c r="AD26" s="67"/>
      <c r="AE26" s="66"/>
      <c r="AF26" s="67"/>
      <c r="AG26" s="67"/>
      <c r="AH26" s="67"/>
      <c r="AI26" s="67"/>
      <c r="AJ26" s="66"/>
      <c r="AK26" s="67"/>
      <c r="AL26" s="67"/>
      <c r="AM26" s="67"/>
      <c r="AN26" s="67"/>
      <c r="AO26" s="68"/>
      <c r="AP26" s="68"/>
    </row>
    <row r="27" spans="1:43" ht="19" customHeight="1">
      <c r="A27" s="64"/>
      <c r="B27" s="64"/>
      <c r="C27" s="64"/>
      <c r="D27" s="64"/>
      <c r="E27" s="65"/>
      <c r="F27" s="66"/>
      <c r="G27" s="67"/>
      <c r="H27" s="67"/>
      <c r="I27" s="67"/>
      <c r="J27" s="67"/>
      <c r="K27" s="66"/>
      <c r="L27" s="67"/>
      <c r="M27" s="67"/>
      <c r="N27" s="67"/>
      <c r="O27" s="67"/>
      <c r="P27" s="66"/>
      <c r="Q27" s="67"/>
      <c r="R27" s="67"/>
      <c r="S27" s="67"/>
      <c r="T27" s="67"/>
      <c r="U27" s="66"/>
      <c r="V27" s="67"/>
      <c r="W27" s="67"/>
      <c r="X27" s="67"/>
      <c r="Y27" s="67"/>
      <c r="Z27" s="66"/>
      <c r="AA27" s="67"/>
      <c r="AB27" s="67"/>
      <c r="AC27" s="67"/>
      <c r="AD27" s="67"/>
      <c r="AE27" s="66"/>
      <c r="AF27" s="67"/>
      <c r="AG27" s="67"/>
      <c r="AH27" s="67"/>
      <c r="AI27" s="67"/>
      <c r="AJ27" s="66"/>
      <c r="AK27" s="67"/>
      <c r="AL27" s="67"/>
      <c r="AM27" s="67"/>
      <c r="AN27" s="67"/>
      <c r="AO27" s="68"/>
      <c r="AP27" s="68"/>
    </row>
    <row r="28" spans="1:43" ht="19" customHeight="1">
      <c r="A28" s="64"/>
      <c r="B28" s="64"/>
      <c r="C28" s="64"/>
      <c r="D28" s="64"/>
      <c r="E28" s="65"/>
      <c r="F28" s="66"/>
      <c r="G28" s="67"/>
      <c r="H28" s="67"/>
      <c r="I28" s="67"/>
      <c r="J28" s="67"/>
      <c r="K28" s="66"/>
      <c r="L28" s="67"/>
      <c r="M28" s="67"/>
      <c r="N28" s="67"/>
      <c r="O28" s="67"/>
      <c r="P28" s="66"/>
      <c r="Q28" s="67"/>
      <c r="R28" s="67"/>
      <c r="S28" s="67"/>
      <c r="T28" s="67"/>
      <c r="U28" s="66"/>
      <c r="V28" s="67"/>
      <c r="W28" s="67"/>
      <c r="X28" s="67"/>
      <c r="Y28" s="67"/>
      <c r="Z28" s="66"/>
      <c r="AA28" s="67"/>
      <c r="AB28" s="67"/>
      <c r="AC28" s="67"/>
      <c r="AD28" s="67"/>
      <c r="AE28" s="66"/>
      <c r="AF28" s="67"/>
      <c r="AG28" s="67"/>
      <c r="AH28" s="67"/>
      <c r="AI28" s="67"/>
      <c r="AJ28" s="66"/>
      <c r="AK28" s="67"/>
      <c r="AL28" s="67"/>
      <c r="AM28" s="67"/>
      <c r="AN28" s="67"/>
      <c r="AO28" s="68"/>
      <c r="AP28" s="68"/>
    </row>
    <row r="29" spans="1:43" ht="19" customHeight="1">
      <c r="A29" s="64"/>
      <c r="B29" s="64"/>
      <c r="C29" s="64"/>
      <c r="D29" s="64"/>
      <c r="E29" s="65"/>
      <c r="F29" s="66"/>
      <c r="G29" s="67"/>
      <c r="H29" s="67"/>
      <c r="I29" s="67"/>
      <c r="J29" s="67"/>
      <c r="K29" s="66"/>
      <c r="L29" s="67"/>
      <c r="M29" s="67"/>
      <c r="N29" s="67"/>
      <c r="O29" s="67"/>
      <c r="P29" s="66"/>
      <c r="Q29" s="67"/>
      <c r="R29" s="67"/>
      <c r="S29" s="67"/>
      <c r="T29" s="67"/>
      <c r="U29" s="66"/>
      <c r="V29" s="67"/>
      <c r="W29" s="67"/>
      <c r="X29" s="67"/>
      <c r="Y29" s="67"/>
      <c r="Z29" s="66"/>
      <c r="AA29" s="67"/>
      <c r="AB29" s="67"/>
      <c r="AC29" s="67"/>
      <c r="AD29" s="67"/>
      <c r="AE29" s="66"/>
      <c r="AF29" s="67"/>
      <c r="AG29" s="67"/>
      <c r="AH29" s="67"/>
      <c r="AI29" s="67"/>
      <c r="AJ29" s="66"/>
      <c r="AK29" s="67"/>
      <c r="AL29" s="67"/>
      <c r="AM29" s="67"/>
      <c r="AN29" s="67"/>
      <c r="AO29" s="68"/>
      <c r="AP29" s="68"/>
    </row>
    <row r="30" spans="1:43" ht="19" customHeight="1">
      <c r="A30" s="64"/>
      <c r="B30" s="64"/>
      <c r="C30" s="64"/>
      <c r="D30" s="64"/>
      <c r="E30" s="65"/>
      <c r="F30" s="66"/>
      <c r="G30" s="67"/>
      <c r="H30" s="67"/>
      <c r="I30" s="67"/>
      <c r="J30" s="67"/>
      <c r="K30" s="66"/>
      <c r="L30" s="67"/>
      <c r="M30" s="67"/>
      <c r="N30" s="67"/>
      <c r="O30" s="67"/>
      <c r="P30" s="66"/>
      <c r="Q30" s="67"/>
      <c r="R30" s="67"/>
      <c r="S30" s="67"/>
      <c r="T30" s="67"/>
      <c r="U30" s="66"/>
      <c r="V30" s="67"/>
      <c r="W30" s="67"/>
      <c r="X30" s="67"/>
      <c r="Y30" s="67"/>
      <c r="Z30" s="66"/>
      <c r="AA30" s="67"/>
      <c r="AB30" s="67"/>
      <c r="AC30" s="67"/>
      <c r="AD30" s="67"/>
      <c r="AE30" s="66"/>
      <c r="AF30" s="67"/>
      <c r="AG30" s="67"/>
      <c r="AH30" s="67"/>
      <c r="AI30" s="67"/>
      <c r="AJ30" s="66"/>
      <c r="AK30" s="67"/>
      <c r="AL30" s="67"/>
      <c r="AM30" s="67"/>
      <c r="AN30" s="67"/>
      <c r="AO30" s="68"/>
      <c r="AP30" s="68"/>
    </row>
    <row r="31" spans="1:43" ht="19" customHeight="1">
      <c r="A31" s="64"/>
      <c r="B31" s="64"/>
      <c r="C31" s="64"/>
      <c r="D31" s="64"/>
      <c r="E31" s="65"/>
      <c r="F31" s="66"/>
      <c r="G31" s="67"/>
      <c r="H31" s="67"/>
      <c r="I31" s="67"/>
      <c r="J31" s="67"/>
      <c r="K31" s="66"/>
      <c r="L31" s="67"/>
      <c r="M31" s="67"/>
      <c r="N31" s="67"/>
      <c r="O31" s="67"/>
      <c r="P31" s="66"/>
      <c r="Q31" s="67"/>
      <c r="R31" s="67"/>
      <c r="S31" s="67"/>
      <c r="T31" s="67"/>
      <c r="U31" s="66"/>
      <c r="V31" s="67"/>
      <c r="W31" s="67"/>
      <c r="X31" s="67"/>
      <c r="Y31" s="67"/>
      <c r="Z31" s="66"/>
      <c r="AA31" s="67"/>
      <c r="AB31" s="67"/>
      <c r="AC31" s="67"/>
      <c r="AD31" s="67"/>
      <c r="AE31" s="66"/>
      <c r="AF31" s="67"/>
      <c r="AG31" s="67"/>
      <c r="AH31" s="67"/>
      <c r="AI31" s="67"/>
      <c r="AJ31" s="66"/>
      <c r="AK31" s="67"/>
      <c r="AL31" s="67"/>
      <c r="AM31" s="67"/>
      <c r="AN31" s="67"/>
      <c r="AO31" s="68"/>
      <c r="AP31" s="68"/>
    </row>
    <row r="32" spans="1:43" ht="19" customHeight="1">
      <c r="A32" s="64"/>
      <c r="B32" s="64"/>
      <c r="C32" s="64"/>
      <c r="D32" s="64"/>
      <c r="E32" s="65"/>
      <c r="F32" s="66"/>
      <c r="G32" s="67"/>
      <c r="H32" s="67"/>
      <c r="I32" s="67"/>
      <c r="J32" s="67"/>
      <c r="K32" s="66"/>
      <c r="L32" s="67"/>
      <c r="M32" s="67"/>
      <c r="N32" s="67"/>
      <c r="O32" s="67"/>
      <c r="P32" s="66"/>
      <c r="Q32" s="67"/>
      <c r="R32" s="67"/>
      <c r="S32" s="67"/>
      <c r="T32" s="67"/>
      <c r="U32" s="66"/>
      <c r="V32" s="67"/>
      <c r="W32" s="67"/>
      <c r="X32" s="67"/>
      <c r="Y32" s="67"/>
      <c r="Z32" s="66"/>
      <c r="AA32" s="67"/>
      <c r="AB32" s="67"/>
      <c r="AC32" s="67"/>
      <c r="AD32" s="67"/>
      <c r="AE32" s="66"/>
      <c r="AF32" s="67"/>
      <c r="AG32" s="67"/>
      <c r="AH32" s="67"/>
      <c r="AI32" s="67"/>
      <c r="AJ32" s="66"/>
      <c r="AK32" s="67"/>
      <c r="AL32" s="67"/>
      <c r="AM32" s="67"/>
      <c r="AN32" s="67"/>
      <c r="AO32" s="68"/>
      <c r="AP32" s="68"/>
    </row>
    <row r="33" spans="1:42" ht="19" customHeight="1">
      <c r="A33" s="64"/>
      <c r="B33" s="64"/>
      <c r="C33" s="64"/>
      <c r="D33" s="64"/>
      <c r="E33" s="65"/>
      <c r="F33" s="66"/>
      <c r="G33" s="67"/>
      <c r="H33" s="67"/>
      <c r="I33" s="67"/>
      <c r="J33" s="67"/>
      <c r="K33" s="66"/>
      <c r="L33" s="67"/>
      <c r="M33" s="67"/>
      <c r="N33" s="67"/>
      <c r="O33" s="67"/>
      <c r="P33" s="66"/>
      <c r="Q33" s="67"/>
      <c r="R33" s="67"/>
      <c r="S33" s="67"/>
      <c r="T33" s="67"/>
      <c r="U33" s="66"/>
      <c r="V33" s="67"/>
      <c r="W33" s="67"/>
      <c r="X33" s="67"/>
      <c r="Y33" s="67"/>
      <c r="Z33" s="66"/>
      <c r="AA33" s="67"/>
      <c r="AB33" s="67"/>
      <c r="AC33" s="67"/>
      <c r="AD33" s="67"/>
      <c r="AE33" s="66"/>
      <c r="AF33" s="67"/>
      <c r="AG33" s="67"/>
      <c r="AH33" s="67"/>
      <c r="AI33" s="67"/>
      <c r="AJ33" s="66"/>
      <c r="AK33" s="67"/>
      <c r="AL33" s="67"/>
      <c r="AM33" s="67"/>
      <c r="AN33" s="67"/>
      <c r="AO33" s="68"/>
      <c r="AP33" s="68"/>
    </row>
    <row r="34" spans="1:42" ht="19" customHeight="1">
      <c r="A34" s="64"/>
      <c r="B34" s="64"/>
      <c r="C34" s="64"/>
      <c r="D34" s="64"/>
      <c r="E34" s="65"/>
      <c r="F34" s="66"/>
      <c r="G34" s="67"/>
      <c r="H34" s="67"/>
      <c r="I34" s="67"/>
      <c r="J34" s="67"/>
      <c r="K34" s="66"/>
      <c r="L34" s="67"/>
      <c r="M34" s="67"/>
      <c r="N34" s="67"/>
      <c r="O34" s="67"/>
      <c r="P34" s="66"/>
      <c r="Q34" s="67"/>
      <c r="R34" s="67"/>
      <c r="S34" s="67"/>
      <c r="T34" s="67"/>
      <c r="U34" s="66"/>
      <c r="V34" s="67"/>
      <c r="W34" s="67"/>
      <c r="X34" s="67"/>
      <c r="Y34" s="67"/>
      <c r="Z34" s="66"/>
      <c r="AA34" s="67"/>
      <c r="AB34" s="67"/>
      <c r="AC34" s="67"/>
      <c r="AD34" s="67"/>
      <c r="AE34" s="70"/>
      <c r="AF34" s="67"/>
      <c r="AG34" s="67"/>
      <c r="AH34" s="67"/>
      <c r="AI34" s="67"/>
      <c r="AJ34" s="66"/>
      <c r="AK34" s="67"/>
      <c r="AL34" s="67"/>
      <c r="AM34" s="67"/>
      <c r="AN34" s="67"/>
      <c r="AO34" s="68"/>
      <c r="AP34" s="68"/>
    </row>
    <row r="35" spans="1:42" ht="19" customHeight="1">
      <c r="A35" s="64"/>
      <c r="B35" s="64"/>
      <c r="C35" s="64"/>
      <c r="D35" s="64"/>
      <c r="E35" s="65"/>
      <c r="F35" s="66"/>
      <c r="G35" s="67"/>
      <c r="H35" s="67"/>
      <c r="I35" s="67"/>
      <c r="J35" s="67"/>
      <c r="K35" s="66"/>
      <c r="L35" s="67"/>
      <c r="M35" s="67"/>
      <c r="N35" s="67"/>
      <c r="O35" s="67"/>
      <c r="P35" s="66"/>
      <c r="Q35" s="67"/>
      <c r="R35" s="67"/>
      <c r="S35" s="67"/>
      <c r="T35" s="67"/>
      <c r="U35" s="66"/>
      <c r="V35" s="67"/>
      <c r="W35" s="67"/>
      <c r="X35" s="67"/>
      <c r="Y35" s="67"/>
      <c r="Z35" s="66"/>
      <c r="AA35" s="67"/>
      <c r="AB35" s="67"/>
      <c r="AC35" s="67"/>
      <c r="AD35" s="67"/>
      <c r="AE35" s="66"/>
      <c r="AF35" s="67"/>
      <c r="AG35" s="67"/>
      <c r="AH35" s="67"/>
      <c r="AI35" s="67"/>
      <c r="AJ35" s="66"/>
      <c r="AK35" s="67"/>
      <c r="AL35" s="67"/>
      <c r="AM35" s="67"/>
      <c r="AN35" s="67"/>
      <c r="AO35" s="68"/>
      <c r="AP35" s="68"/>
    </row>
    <row r="36" spans="1:42" ht="19" customHeight="1">
      <c r="A36" s="64"/>
      <c r="B36" s="64"/>
      <c r="C36" s="64"/>
      <c r="D36" s="64"/>
      <c r="E36" s="65"/>
      <c r="F36" s="66"/>
      <c r="G36" s="67"/>
      <c r="H36" s="67"/>
      <c r="I36" s="67"/>
      <c r="J36" s="67"/>
      <c r="K36" s="66"/>
      <c r="L36" s="67"/>
      <c r="M36" s="67"/>
      <c r="N36" s="67"/>
      <c r="O36" s="67"/>
      <c r="P36" s="66"/>
      <c r="Q36" s="67"/>
      <c r="R36" s="67"/>
      <c r="S36" s="67"/>
      <c r="T36" s="67"/>
      <c r="U36" s="66"/>
      <c r="V36" s="67"/>
      <c r="W36" s="67"/>
      <c r="X36" s="67"/>
      <c r="Y36" s="67"/>
      <c r="Z36" s="66"/>
      <c r="AA36" s="67"/>
      <c r="AB36" s="67"/>
      <c r="AC36" s="67"/>
      <c r="AD36" s="67"/>
      <c r="AE36" s="66"/>
      <c r="AF36" s="67"/>
      <c r="AG36" s="67"/>
      <c r="AH36" s="67"/>
      <c r="AI36" s="67"/>
      <c r="AJ36" s="66"/>
      <c r="AK36" s="67"/>
      <c r="AL36" s="67"/>
      <c r="AM36" s="67"/>
      <c r="AN36" s="67"/>
      <c r="AO36" s="68"/>
      <c r="AP36" s="68"/>
    </row>
    <row r="37" spans="1:42" ht="19" customHeight="1">
      <c r="A37" s="64"/>
      <c r="B37" s="64"/>
      <c r="C37" s="64"/>
      <c r="D37" s="64"/>
      <c r="E37" s="65"/>
      <c r="F37" s="66"/>
      <c r="G37" s="67"/>
      <c r="H37" s="67"/>
      <c r="I37" s="67"/>
      <c r="J37" s="67"/>
      <c r="K37" s="66"/>
      <c r="L37" s="67"/>
      <c r="M37" s="67"/>
      <c r="N37" s="67"/>
      <c r="O37" s="67"/>
      <c r="P37" s="70"/>
      <c r="Q37" s="67"/>
      <c r="R37" s="67"/>
      <c r="S37" s="67"/>
      <c r="T37" s="67"/>
      <c r="U37" s="66"/>
      <c r="V37" s="67"/>
      <c r="W37" s="67"/>
      <c r="X37" s="67"/>
      <c r="Y37" s="67"/>
      <c r="Z37" s="66"/>
      <c r="AA37" s="67"/>
      <c r="AB37" s="67"/>
      <c r="AC37" s="67"/>
      <c r="AD37" s="67"/>
      <c r="AE37" s="66"/>
      <c r="AF37" s="67"/>
      <c r="AG37" s="67"/>
      <c r="AH37" s="67"/>
      <c r="AI37" s="67"/>
      <c r="AJ37" s="66"/>
      <c r="AK37" s="67"/>
      <c r="AL37" s="67"/>
      <c r="AM37" s="67"/>
      <c r="AN37" s="67"/>
      <c r="AO37" s="68"/>
      <c r="AP37" s="68"/>
    </row>
    <row r="38" spans="1:42" ht="19" customHeight="1">
      <c r="A38" s="64"/>
      <c r="B38" s="64"/>
      <c r="C38" s="64"/>
      <c r="D38" s="64"/>
      <c r="E38" s="65"/>
      <c r="F38" s="66"/>
      <c r="G38" s="67"/>
      <c r="H38" s="67"/>
      <c r="I38" s="67"/>
      <c r="J38" s="67"/>
      <c r="K38" s="66"/>
      <c r="L38" s="67"/>
      <c r="M38" s="67"/>
      <c r="N38" s="67"/>
      <c r="O38" s="67"/>
      <c r="P38" s="66"/>
      <c r="Q38" s="67"/>
      <c r="R38" s="67"/>
      <c r="S38" s="67"/>
      <c r="T38" s="67"/>
      <c r="U38" s="66"/>
      <c r="V38" s="67"/>
      <c r="W38" s="67"/>
      <c r="X38" s="67"/>
      <c r="Y38" s="67"/>
      <c r="Z38" s="66"/>
      <c r="AA38" s="67"/>
      <c r="AB38" s="67"/>
      <c r="AC38" s="67"/>
      <c r="AD38" s="67"/>
      <c r="AE38" s="66"/>
      <c r="AF38" s="67"/>
      <c r="AG38" s="67"/>
      <c r="AH38" s="67"/>
      <c r="AI38" s="67"/>
      <c r="AJ38" s="66"/>
      <c r="AK38" s="67"/>
      <c r="AL38" s="67"/>
      <c r="AM38" s="67"/>
      <c r="AN38" s="67"/>
      <c r="AO38" s="68"/>
      <c r="AP38" s="68"/>
    </row>
    <row r="39" spans="1:42" ht="19" customHeight="1">
      <c r="A39" s="64"/>
      <c r="B39" s="64"/>
      <c r="C39" s="64"/>
      <c r="D39" s="64"/>
      <c r="E39" s="65"/>
      <c r="F39" s="66"/>
      <c r="G39" s="67"/>
      <c r="H39" s="67"/>
      <c r="I39" s="67"/>
      <c r="J39" s="67"/>
      <c r="K39" s="66"/>
      <c r="L39" s="67"/>
      <c r="M39" s="67"/>
      <c r="N39" s="67"/>
      <c r="O39" s="67"/>
      <c r="P39" s="66"/>
      <c r="Q39" s="67"/>
      <c r="R39" s="67"/>
      <c r="S39" s="67"/>
      <c r="T39" s="67"/>
      <c r="U39" s="66"/>
      <c r="V39" s="67"/>
      <c r="W39" s="67"/>
      <c r="X39" s="67"/>
      <c r="Y39" s="67"/>
      <c r="Z39" s="66"/>
      <c r="AA39" s="67"/>
      <c r="AB39" s="67"/>
      <c r="AC39" s="67"/>
      <c r="AD39" s="67"/>
      <c r="AE39" s="66"/>
      <c r="AF39" s="67"/>
      <c r="AG39" s="67"/>
      <c r="AH39" s="67"/>
      <c r="AI39" s="67"/>
      <c r="AJ39" s="66"/>
      <c r="AK39" s="67"/>
      <c r="AL39" s="67"/>
      <c r="AM39" s="67"/>
      <c r="AN39" s="67"/>
      <c r="AO39" s="68"/>
      <c r="AP39" s="68"/>
    </row>
    <row r="40" spans="1:42" ht="19" customHeight="1">
      <c r="A40" s="64"/>
      <c r="B40" s="64"/>
      <c r="C40" s="64"/>
      <c r="D40" s="64"/>
      <c r="E40" s="65"/>
      <c r="F40" s="66"/>
      <c r="G40" s="67"/>
      <c r="H40" s="67"/>
      <c r="I40" s="67"/>
      <c r="J40" s="67"/>
      <c r="K40" s="66"/>
      <c r="L40" s="67"/>
      <c r="M40" s="67"/>
      <c r="N40" s="67"/>
      <c r="O40" s="67"/>
      <c r="P40" s="66"/>
      <c r="Q40" s="67"/>
      <c r="R40" s="67"/>
      <c r="S40" s="67"/>
      <c r="T40" s="67"/>
      <c r="U40" s="66"/>
      <c r="V40" s="67"/>
      <c r="W40" s="67"/>
      <c r="X40" s="67"/>
      <c r="Y40" s="67"/>
      <c r="Z40" s="66"/>
      <c r="AA40" s="67"/>
      <c r="AB40" s="67"/>
      <c r="AC40" s="67"/>
      <c r="AD40" s="67"/>
      <c r="AE40" s="66"/>
      <c r="AF40" s="67"/>
      <c r="AG40" s="67"/>
      <c r="AH40" s="67"/>
      <c r="AI40" s="67"/>
      <c r="AJ40" s="66"/>
      <c r="AK40" s="67"/>
      <c r="AL40" s="67"/>
      <c r="AM40" s="67"/>
      <c r="AN40" s="67"/>
      <c r="AO40" s="68"/>
      <c r="AP40" s="68"/>
    </row>
    <row r="41" spans="1:42" ht="19" customHeight="1">
      <c r="A41" s="64"/>
      <c r="B41" s="64"/>
      <c r="C41" s="64"/>
      <c r="D41" s="64"/>
      <c r="E41" s="65"/>
      <c r="F41" s="66"/>
      <c r="G41" s="67"/>
      <c r="H41" s="67"/>
      <c r="I41" s="67"/>
      <c r="J41" s="67"/>
      <c r="K41" s="66"/>
      <c r="L41" s="67"/>
      <c r="M41" s="67"/>
      <c r="N41" s="67"/>
      <c r="O41" s="67"/>
      <c r="P41" s="66"/>
      <c r="Q41" s="67"/>
      <c r="R41" s="67"/>
      <c r="S41" s="67"/>
      <c r="T41" s="67"/>
      <c r="U41" s="66"/>
      <c r="V41" s="67"/>
      <c r="W41" s="67"/>
      <c r="X41" s="67"/>
      <c r="Y41" s="67"/>
      <c r="Z41" s="66"/>
      <c r="AA41" s="67"/>
      <c r="AB41" s="67"/>
      <c r="AC41" s="67"/>
      <c r="AD41" s="67"/>
      <c r="AE41" s="66"/>
      <c r="AF41" s="67"/>
      <c r="AG41" s="67"/>
      <c r="AH41" s="67"/>
      <c r="AI41" s="67"/>
      <c r="AJ41" s="66"/>
      <c r="AK41" s="67"/>
      <c r="AL41" s="67"/>
      <c r="AM41" s="67"/>
      <c r="AN41" s="67"/>
      <c r="AO41" s="68"/>
      <c r="AP41" s="68"/>
    </row>
    <row r="42" spans="1:42" ht="19" customHeight="1">
      <c r="A42" s="64"/>
      <c r="B42" s="64"/>
      <c r="C42" s="64"/>
      <c r="D42" s="64"/>
      <c r="E42" s="65"/>
      <c r="F42" s="66"/>
      <c r="G42" s="67"/>
      <c r="H42" s="67"/>
      <c r="I42" s="67"/>
      <c r="J42" s="67"/>
      <c r="K42" s="66"/>
      <c r="L42" s="67"/>
      <c r="M42" s="67"/>
      <c r="N42" s="67"/>
      <c r="O42" s="67"/>
      <c r="P42" s="66"/>
      <c r="Q42" s="67"/>
      <c r="R42" s="67"/>
      <c r="S42" s="67"/>
      <c r="T42" s="67"/>
      <c r="U42" s="66"/>
      <c r="V42" s="67"/>
      <c r="W42" s="67"/>
      <c r="X42" s="67"/>
      <c r="Y42" s="67"/>
      <c r="Z42" s="66"/>
      <c r="AA42" s="67"/>
      <c r="AB42" s="67"/>
      <c r="AC42" s="67"/>
      <c r="AD42" s="67"/>
      <c r="AE42" s="66"/>
      <c r="AF42" s="67"/>
      <c r="AG42" s="67"/>
      <c r="AH42" s="67"/>
      <c r="AI42" s="67"/>
      <c r="AJ42" s="66"/>
      <c r="AK42" s="67"/>
      <c r="AL42" s="67"/>
      <c r="AM42" s="67"/>
      <c r="AN42" s="67"/>
      <c r="AO42" s="68"/>
      <c r="AP42" s="68"/>
    </row>
    <row r="43" spans="1:42" ht="19" customHeight="1">
      <c r="A43" s="64"/>
      <c r="B43" s="64"/>
      <c r="C43" s="64"/>
      <c r="D43" s="64"/>
      <c r="E43" s="65"/>
      <c r="F43" s="66"/>
      <c r="G43" s="67"/>
      <c r="H43" s="67"/>
      <c r="I43" s="67"/>
      <c r="J43" s="67"/>
      <c r="K43" s="66"/>
      <c r="L43" s="67"/>
      <c r="M43" s="67"/>
      <c r="N43" s="67"/>
      <c r="O43" s="67"/>
      <c r="P43" s="66"/>
      <c r="Q43" s="67"/>
      <c r="R43" s="67"/>
      <c r="S43" s="67"/>
      <c r="T43" s="67"/>
      <c r="U43" s="66"/>
      <c r="V43" s="67"/>
      <c r="W43" s="67"/>
      <c r="X43" s="67"/>
      <c r="Y43" s="67"/>
      <c r="Z43" s="66"/>
      <c r="AA43" s="67"/>
      <c r="AB43" s="67"/>
      <c r="AC43" s="67"/>
      <c r="AD43" s="67"/>
      <c r="AE43" s="66"/>
      <c r="AF43" s="67"/>
      <c r="AG43" s="67"/>
      <c r="AH43" s="67"/>
      <c r="AI43" s="67"/>
      <c r="AJ43" s="66"/>
      <c r="AK43" s="67"/>
      <c r="AL43" s="67"/>
      <c r="AM43" s="67"/>
      <c r="AN43" s="67"/>
      <c r="AO43" s="68"/>
      <c r="AP43" s="68"/>
    </row>
    <row r="44" spans="1:42" ht="19" customHeight="1">
      <c r="A44" s="64"/>
      <c r="B44" s="64"/>
      <c r="C44" s="64"/>
      <c r="D44" s="64"/>
      <c r="E44" s="65"/>
      <c r="F44" s="66"/>
      <c r="G44" s="67"/>
      <c r="H44" s="67"/>
      <c r="I44" s="67"/>
      <c r="J44" s="67"/>
      <c r="K44" s="66"/>
      <c r="L44" s="67"/>
      <c r="M44" s="67"/>
      <c r="N44" s="67"/>
      <c r="O44" s="67"/>
      <c r="P44" s="66"/>
      <c r="Q44" s="67"/>
      <c r="R44" s="67"/>
      <c r="S44" s="67"/>
      <c r="T44" s="67"/>
      <c r="U44" s="66"/>
      <c r="V44" s="67"/>
      <c r="W44" s="67"/>
      <c r="X44" s="67"/>
      <c r="Y44" s="67"/>
      <c r="Z44" s="66"/>
      <c r="AA44" s="67"/>
      <c r="AB44" s="67"/>
      <c r="AC44" s="67"/>
      <c r="AD44" s="67"/>
      <c r="AE44" s="66"/>
      <c r="AF44" s="67"/>
      <c r="AG44" s="67"/>
      <c r="AH44" s="67"/>
      <c r="AI44" s="67"/>
      <c r="AJ44" s="66"/>
      <c r="AK44" s="67"/>
      <c r="AL44" s="67"/>
      <c r="AM44" s="67"/>
      <c r="AN44" s="67"/>
      <c r="AO44" s="68"/>
      <c r="AP44" s="68"/>
    </row>
    <row r="45" spans="1:42" ht="19" customHeight="1">
      <c r="A45" s="64"/>
      <c r="B45" s="64"/>
      <c r="C45" s="64"/>
      <c r="D45" s="64"/>
      <c r="E45" s="65"/>
      <c r="F45" s="66"/>
      <c r="G45" s="67"/>
      <c r="H45" s="67"/>
      <c r="I45" s="67"/>
      <c r="J45" s="67"/>
      <c r="K45" s="66"/>
      <c r="L45" s="67"/>
      <c r="M45" s="67"/>
      <c r="N45" s="67"/>
      <c r="O45" s="67"/>
      <c r="P45" s="66"/>
      <c r="Q45" s="67"/>
      <c r="R45" s="67"/>
      <c r="S45" s="67"/>
      <c r="T45" s="67"/>
      <c r="U45" s="66"/>
      <c r="V45" s="67"/>
      <c r="W45" s="67"/>
      <c r="X45" s="67"/>
      <c r="Y45" s="67"/>
      <c r="Z45" s="66"/>
      <c r="AA45" s="67"/>
      <c r="AB45" s="67"/>
      <c r="AC45" s="67"/>
      <c r="AD45" s="67"/>
      <c r="AE45" s="66"/>
      <c r="AF45" s="67"/>
      <c r="AG45" s="67"/>
      <c r="AH45" s="67"/>
      <c r="AI45" s="67"/>
      <c r="AJ45" s="66"/>
      <c r="AK45" s="67"/>
      <c r="AL45" s="67"/>
      <c r="AM45" s="67"/>
      <c r="AN45" s="67"/>
      <c r="AO45" s="68"/>
      <c r="AP45" s="68"/>
    </row>
    <row r="46" spans="1:42" ht="19" customHeight="1">
      <c r="A46" s="64"/>
      <c r="B46" s="64"/>
      <c r="C46" s="64"/>
      <c r="D46" s="64"/>
      <c r="E46" s="65"/>
      <c r="F46" s="66"/>
      <c r="G46" s="67"/>
      <c r="H46" s="67"/>
      <c r="I46" s="67"/>
      <c r="J46" s="67"/>
      <c r="K46" s="66"/>
      <c r="L46" s="67"/>
      <c r="M46" s="67"/>
      <c r="N46" s="67"/>
      <c r="O46" s="67"/>
      <c r="P46" s="66"/>
      <c r="Q46" s="67"/>
      <c r="R46" s="67"/>
      <c r="S46" s="67"/>
      <c r="T46" s="67"/>
      <c r="U46" s="66"/>
      <c r="V46" s="67"/>
      <c r="W46" s="67"/>
      <c r="X46" s="67"/>
      <c r="Y46" s="67"/>
      <c r="Z46" s="66"/>
      <c r="AA46" s="67"/>
      <c r="AB46" s="67"/>
      <c r="AC46" s="67"/>
      <c r="AD46" s="67"/>
      <c r="AE46" s="66"/>
      <c r="AF46" s="67"/>
      <c r="AG46" s="67"/>
      <c r="AH46" s="67"/>
      <c r="AI46" s="67"/>
      <c r="AJ46" s="66"/>
      <c r="AK46" s="67"/>
      <c r="AL46" s="67"/>
      <c r="AM46" s="67"/>
      <c r="AN46" s="67"/>
      <c r="AO46" s="68"/>
      <c r="AP46" s="68"/>
    </row>
    <row r="47" spans="1:42" ht="19" customHeight="1">
      <c r="A47" s="64"/>
      <c r="B47" s="64"/>
      <c r="C47" s="64"/>
      <c r="D47" s="64"/>
      <c r="E47" s="65"/>
      <c r="F47" s="66"/>
      <c r="G47" s="67"/>
      <c r="H47" s="67"/>
      <c r="I47" s="67"/>
      <c r="J47" s="67"/>
      <c r="K47" s="66"/>
      <c r="L47" s="67"/>
      <c r="M47" s="67"/>
      <c r="N47" s="67"/>
      <c r="O47" s="67"/>
      <c r="P47" s="66"/>
      <c r="Q47" s="67"/>
      <c r="R47" s="67"/>
      <c r="S47" s="67"/>
      <c r="T47" s="67"/>
      <c r="U47" s="66"/>
      <c r="V47" s="67"/>
      <c r="W47" s="67"/>
      <c r="X47" s="67"/>
      <c r="Y47" s="67"/>
      <c r="Z47" s="66"/>
      <c r="AA47" s="67"/>
      <c r="AB47" s="67"/>
      <c r="AC47" s="67"/>
      <c r="AD47" s="67"/>
      <c r="AE47" s="66"/>
      <c r="AF47" s="67"/>
      <c r="AG47" s="67"/>
      <c r="AH47" s="67"/>
      <c r="AI47" s="67"/>
      <c r="AJ47" s="66"/>
      <c r="AK47" s="67"/>
      <c r="AL47" s="67"/>
      <c r="AM47" s="67"/>
      <c r="AN47" s="67"/>
      <c r="AO47" s="68"/>
      <c r="AP47" s="68"/>
    </row>
    <row r="48" spans="1:42" ht="19" customHeight="1">
      <c r="A48" s="64"/>
      <c r="B48" s="64"/>
      <c r="C48" s="64"/>
      <c r="D48" s="64"/>
      <c r="E48" s="65"/>
      <c r="F48" s="66"/>
      <c r="G48" s="67"/>
      <c r="H48" s="67"/>
      <c r="I48" s="67"/>
      <c r="J48" s="67"/>
      <c r="K48" s="66"/>
      <c r="L48" s="67"/>
      <c r="M48" s="67"/>
      <c r="N48" s="67"/>
      <c r="O48" s="67"/>
      <c r="P48" s="66"/>
      <c r="Q48" s="67"/>
      <c r="R48" s="67"/>
      <c r="S48" s="67"/>
      <c r="T48" s="67"/>
      <c r="U48" s="66"/>
      <c r="V48" s="67"/>
      <c r="W48" s="67"/>
      <c r="X48" s="67"/>
      <c r="Y48" s="67"/>
      <c r="Z48" s="66"/>
      <c r="AA48" s="67"/>
      <c r="AB48" s="67"/>
      <c r="AC48" s="67"/>
      <c r="AD48" s="67"/>
      <c r="AE48" s="66"/>
      <c r="AF48" s="67"/>
      <c r="AG48" s="67"/>
      <c r="AH48" s="67"/>
      <c r="AI48" s="67"/>
      <c r="AJ48" s="66"/>
      <c r="AK48" s="67"/>
      <c r="AL48" s="67"/>
      <c r="AM48" s="67"/>
      <c r="AN48" s="67"/>
      <c r="AO48" s="68"/>
      <c r="AP48" s="68"/>
    </row>
    <row r="49" spans="1:42" ht="19" customHeight="1">
      <c r="A49" s="64"/>
      <c r="B49" s="64"/>
      <c r="C49" s="64"/>
      <c r="D49" s="64"/>
      <c r="E49" s="65"/>
      <c r="F49" s="66"/>
      <c r="G49" s="67"/>
      <c r="H49" s="67"/>
      <c r="I49" s="67"/>
      <c r="J49" s="67"/>
      <c r="K49" s="66"/>
      <c r="L49" s="67"/>
      <c r="M49" s="67"/>
      <c r="N49" s="67"/>
      <c r="O49" s="67"/>
      <c r="P49" s="66"/>
      <c r="Q49" s="67"/>
      <c r="R49" s="67"/>
      <c r="S49" s="67"/>
      <c r="T49" s="67"/>
      <c r="U49" s="66"/>
      <c r="V49" s="67"/>
      <c r="W49" s="67"/>
      <c r="X49" s="67"/>
      <c r="Y49" s="67"/>
      <c r="Z49" s="66"/>
      <c r="AA49" s="67"/>
      <c r="AB49" s="67"/>
      <c r="AC49" s="67"/>
      <c r="AD49" s="67"/>
      <c r="AE49" s="66"/>
      <c r="AF49" s="67"/>
      <c r="AG49" s="67"/>
      <c r="AH49" s="67"/>
      <c r="AI49" s="67"/>
      <c r="AJ49" s="66"/>
      <c r="AK49" s="67"/>
      <c r="AL49" s="67"/>
      <c r="AM49" s="67"/>
      <c r="AN49" s="67"/>
      <c r="AO49" s="68"/>
      <c r="AP49" s="68"/>
    </row>
    <row r="50" spans="1:42" ht="19" customHeight="1">
      <c r="A50" s="64"/>
      <c r="B50" s="64"/>
      <c r="C50" s="64"/>
      <c r="D50" s="64"/>
      <c r="E50" s="65"/>
      <c r="F50" s="66"/>
      <c r="G50" s="67"/>
      <c r="H50" s="67"/>
      <c r="I50" s="67"/>
      <c r="J50" s="67"/>
      <c r="K50" s="66"/>
      <c r="L50" s="67"/>
      <c r="M50" s="67"/>
      <c r="N50" s="67"/>
      <c r="O50" s="67"/>
      <c r="P50" s="66"/>
      <c r="Q50" s="67"/>
      <c r="R50" s="67"/>
      <c r="S50" s="67"/>
      <c r="T50" s="67"/>
      <c r="U50" s="66"/>
      <c r="V50" s="67"/>
      <c r="W50" s="67"/>
      <c r="X50" s="67"/>
      <c r="Y50" s="67"/>
      <c r="Z50" s="66"/>
      <c r="AA50" s="67"/>
      <c r="AB50" s="67"/>
      <c r="AC50" s="67"/>
      <c r="AD50" s="67"/>
      <c r="AE50" s="66"/>
      <c r="AF50" s="67"/>
      <c r="AG50" s="67"/>
      <c r="AH50" s="67"/>
      <c r="AI50" s="67"/>
      <c r="AJ50" s="66"/>
      <c r="AK50" s="67"/>
      <c r="AL50" s="67"/>
      <c r="AM50" s="67"/>
      <c r="AN50" s="67"/>
      <c r="AO50" s="68"/>
      <c r="AP50" s="68"/>
    </row>
    <row r="51" spans="1:42" ht="19" customHeight="1">
      <c r="A51" s="64"/>
      <c r="B51" s="64"/>
      <c r="C51" s="64"/>
      <c r="D51" s="64"/>
      <c r="E51" s="65"/>
      <c r="F51" s="66"/>
      <c r="G51" s="67"/>
      <c r="H51" s="67"/>
      <c r="I51" s="67"/>
      <c r="J51" s="67"/>
      <c r="K51" s="66"/>
      <c r="L51" s="67"/>
      <c r="M51" s="67"/>
      <c r="N51" s="67"/>
      <c r="O51" s="67"/>
      <c r="P51" s="66"/>
      <c r="Q51" s="67"/>
      <c r="R51" s="67"/>
      <c r="S51" s="67"/>
      <c r="T51" s="67"/>
      <c r="U51" s="66"/>
      <c r="V51" s="67"/>
      <c r="W51" s="67"/>
      <c r="X51" s="67"/>
      <c r="Y51" s="67"/>
      <c r="Z51" s="66"/>
      <c r="AA51" s="67"/>
      <c r="AB51" s="67"/>
      <c r="AC51" s="67"/>
      <c r="AD51" s="67"/>
      <c r="AE51" s="66"/>
      <c r="AF51" s="67"/>
      <c r="AG51" s="67"/>
      <c r="AH51" s="67"/>
      <c r="AI51" s="67"/>
      <c r="AJ51" s="66"/>
      <c r="AK51" s="67"/>
      <c r="AL51" s="67"/>
      <c r="AM51" s="67"/>
      <c r="AN51" s="67"/>
      <c r="AO51" s="68"/>
      <c r="AP51" s="68"/>
    </row>
    <row r="52" spans="1:42" ht="19" customHeight="1">
      <c r="A52" s="64"/>
      <c r="B52" s="64"/>
      <c r="C52" s="64"/>
      <c r="D52" s="64"/>
      <c r="E52" s="65"/>
      <c r="F52" s="66"/>
      <c r="G52" s="67"/>
      <c r="H52" s="67"/>
      <c r="I52" s="67"/>
      <c r="J52" s="67"/>
      <c r="K52" s="66"/>
      <c r="L52" s="67"/>
      <c r="M52" s="67"/>
      <c r="N52" s="67"/>
      <c r="O52" s="67"/>
      <c r="P52" s="66"/>
      <c r="Q52" s="67"/>
      <c r="R52" s="67"/>
      <c r="S52" s="67"/>
      <c r="T52" s="67"/>
      <c r="U52" s="66"/>
      <c r="V52" s="67"/>
      <c r="W52" s="67"/>
      <c r="X52" s="67"/>
      <c r="Y52" s="67"/>
      <c r="Z52" s="66"/>
      <c r="AA52" s="67"/>
      <c r="AB52" s="67"/>
      <c r="AC52" s="67"/>
      <c r="AD52" s="67"/>
      <c r="AE52" s="66"/>
      <c r="AF52" s="67"/>
      <c r="AG52" s="67"/>
      <c r="AH52" s="67"/>
      <c r="AI52" s="67"/>
      <c r="AJ52" s="66"/>
      <c r="AK52" s="67"/>
      <c r="AL52" s="67"/>
      <c r="AM52" s="67"/>
      <c r="AN52" s="67"/>
      <c r="AO52" s="68"/>
      <c r="AP52" s="68"/>
    </row>
    <row r="53" spans="1:42" ht="19" customHeight="1">
      <c r="A53" s="64"/>
      <c r="B53" s="64"/>
      <c r="C53" s="64"/>
      <c r="D53" s="64"/>
      <c r="E53" s="65"/>
      <c r="F53" s="66"/>
      <c r="G53" s="67"/>
      <c r="H53" s="67"/>
      <c r="I53" s="67"/>
      <c r="J53" s="67"/>
      <c r="K53" s="66"/>
      <c r="L53" s="67"/>
      <c r="M53" s="67"/>
      <c r="N53" s="67"/>
      <c r="O53" s="67"/>
      <c r="P53" s="66"/>
      <c r="Q53" s="67"/>
      <c r="R53" s="67"/>
      <c r="S53" s="67"/>
      <c r="T53" s="67"/>
      <c r="U53" s="66"/>
      <c r="V53" s="67"/>
      <c r="W53" s="67"/>
      <c r="X53" s="67"/>
      <c r="Y53" s="67"/>
      <c r="Z53" s="66"/>
      <c r="AA53" s="67"/>
      <c r="AB53" s="67"/>
      <c r="AC53" s="67"/>
      <c r="AD53" s="67"/>
      <c r="AE53" s="66"/>
      <c r="AF53" s="67"/>
      <c r="AG53" s="67"/>
      <c r="AH53" s="67"/>
      <c r="AI53" s="67"/>
      <c r="AJ53" s="66"/>
      <c r="AK53" s="67"/>
      <c r="AL53" s="67"/>
      <c r="AM53" s="67"/>
      <c r="AN53" s="67"/>
      <c r="AO53" s="68"/>
      <c r="AP53" s="68"/>
    </row>
    <row r="54" spans="1:42" ht="19" customHeight="1">
      <c r="A54" s="64"/>
      <c r="B54" s="64"/>
      <c r="C54" s="64"/>
      <c r="D54" s="64"/>
      <c r="E54" s="65"/>
      <c r="F54" s="66"/>
      <c r="G54" s="67"/>
      <c r="H54" s="67"/>
      <c r="I54" s="67"/>
      <c r="J54" s="67"/>
      <c r="K54" s="66"/>
      <c r="L54" s="67"/>
      <c r="M54" s="67"/>
      <c r="N54" s="67"/>
      <c r="O54" s="67"/>
      <c r="P54" s="66"/>
      <c r="Q54" s="67"/>
      <c r="R54" s="67"/>
      <c r="S54" s="67"/>
      <c r="T54" s="67"/>
      <c r="U54" s="66"/>
      <c r="V54" s="67"/>
      <c r="W54" s="67"/>
      <c r="X54" s="67"/>
      <c r="Y54" s="67"/>
      <c r="Z54" s="66"/>
      <c r="AA54" s="67"/>
      <c r="AB54" s="67"/>
      <c r="AC54" s="67"/>
      <c r="AD54" s="67"/>
      <c r="AE54" s="66"/>
      <c r="AF54" s="67"/>
      <c r="AG54" s="67"/>
      <c r="AH54" s="67"/>
      <c r="AI54" s="67"/>
      <c r="AJ54" s="66"/>
      <c r="AK54" s="67"/>
      <c r="AL54" s="67"/>
      <c r="AM54" s="67"/>
      <c r="AN54" s="67"/>
      <c r="AO54" s="68"/>
      <c r="AP54" s="68"/>
    </row>
    <row r="55" spans="1:42" ht="19" customHeight="1">
      <c r="A55" s="64"/>
      <c r="B55" s="64"/>
      <c r="C55" s="64"/>
      <c r="D55" s="64"/>
      <c r="E55" s="65"/>
      <c r="F55" s="66"/>
      <c r="G55" s="67"/>
      <c r="H55" s="67"/>
      <c r="I55" s="67"/>
      <c r="J55" s="67"/>
      <c r="K55" s="66"/>
      <c r="L55" s="67"/>
      <c r="M55" s="67"/>
      <c r="N55" s="67"/>
      <c r="O55" s="67"/>
      <c r="P55" s="66"/>
      <c r="Q55" s="67"/>
      <c r="R55" s="67"/>
      <c r="S55" s="67"/>
      <c r="T55" s="67"/>
      <c r="U55" s="66"/>
      <c r="V55" s="67"/>
      <c r="W55" s="67"/>
      <c r="X55" s="67"/>
      <c r="Y55" s="67"/>
      <c r="Z55" s="66"/>
      <c r="AA55" s="67"/>
      <c r="AB55" s="67"/>
      <c r="AC55" s="67"/>
      <c r="AD55" s="67"/>
      <c r="AE55" s="66"/>
      <c r="AF55" s="67"/>
      <c r="AG55" s="67"/>
      <c r="AH55" s="67"/>
      <c r="AI55" s="67"/>
      <c r="AJ55" s="66"/>
      <c r="AK55" s="67"/>
      <c r="AL55" s="67"/>
      <c r="AM55" s="67"/>
      <c r="AN55" s="67"/>
      <c r="AO55" s="68"/>
      <c r="AP55" s="68"/>
    </row>
    <row r="56" spans="1:42" ht="19" customHeight="1">
      <c r="A56" s="64"/>
      <c r="B56" s="64"/>
      <c r="C56" s="64"/>
      <c r="D56" s="64"/>
      <c r="E56" s="65"/>
      <c r="F56" s="66"/>
      <c r="G56" s="67"/>
      <c r="H56" s="67"/>
      <c r="I56" s="67"/>
      <c r="J56" s="67"/>
      <c r="K56" s="66"/>
      <c r="L56" s="67"/>
      <c r="M56" s="67"/>
      <c r="N56" s="67"/>
      <c r="O56" s="67"/>
      <c r="P56" s="66"/>
      <c r="Q56" s="67"/>
      <c r="R56" s="67"/>
      <c r="S56" s="67"/>
      <c r="T56" s="67"/>
      <c r="U56" s="66"/>
      <c r="V56" s="67"/>
      <c r="W56" s="67"/>
      <c r="X56" s="67"/>
      <c r="Y56" s="67"/>
      <c r="Z56" s="66"/>
      <c r="AA56" s="67"/>
      <c r="AB56" s="67"/>
      <c r="AC56" s="67"/>
      <c r="AD56" s="67"/>
      <c r="AE56" s="66"/>
      <c r="AF56" s="67"/>
      <c r="AG56" s="67"/>
      <c r="AH56" s="67"/>
      <c r="AI56" s="67"/>
      <c r="AJ56" s="66"/>
      <c r="AK56" s="67"/>
      <c r="AL56" s="67"/>
      <c r="AM56" s="67"/>
      <c r="AN56" s="67"/>
      <c r="AO56" s="68"/>
      <c r="AP56" s="68"/>
    </row>
    <row r="57" spans="1:42" ht="19" customHeight="1">
      <c r="A57" s="64"/>
      <c r="B57" s="64"/>
      <c r="C57" s="64"/>
      <c r="D57" s="64"/>
      <c r="E57" s="65"/>
      <c r="F57" s="66"/>
      <c r="G57" s="67"/>
      <c r="H57" s="67"/>
      <c r="I57" s="67"/>
      <c r="J57" s="67"/>
      <c r="K57" s="66"/>
      <c r="L57" s="67"/>
      <c r="M57" s="67"/>
      <c r="N57" s="67"/>
      <c r="O57" s="67"/>
      <c r="P57" s="66"/>
      <c r="Q57" s="67"/>
      <c r="R57" s="67"/>
      <c r="S57" s="67"/>
      <c r="T57" s="67"/>
      <c r="U57" s="66"/>
      <c r="V57" s="67"/>
      <c r="W57" s="67"/>
      <c r="X57" s="67"/>
      <c r="Y57" s="67"/>
      <c r="Z57" s="66"/>
      <c r="AA57" s="67"/>
      <c r="AB57" s="67"/>
      <c r="AC57" s="67"/>
      <c r="AD57" s="67"/>
      <c r="AE57" s="66"/>
      <c r="AF57" s="67"/>
      <c r="AG57" s="67"/>
      <c r="AH57" s="67"/>
      <c r="AI57" s="67"/>
      <c r="AJ57" s="66"/>
      <c r="AK57" s="67"/>
      <c r="AL57" s="67"/>
      <c r="AM57" s="67"/>
      <c r="AN57" s="67"/>
      <c r="AO57" s="68"/>
      <c r="AP57" s="68"/>
    </row>
    <row r="58" spans="1:42" ht="19" customHeight="1">
      <c r="A58" s="64"/>
      <c r="B58" s="64"/>
      <c r="C58" s="64"/>
      <c r="D58" s="64"/>
      <c r="E58" s="65"/>
      <c r="F58" s="66"/>
      <c r="G58" s="67"/>
      <c r="H58" s="67"/>
      <c r="I58" s="67"/>
      <c r="J58" s="67"/>
      <c r="K58" s="66"/>
      <c r="L58" s="67"/>
      <c r="M58" s="67"/>
      <c r="N58" s="67"/>
      <c r="O58" s="67"/>
      <c r="P58" s="66"/>
      <c r="Q58" s="67"/>
      <c r="R58" s="67"/>
      <c r="S58" s="67"/>
      <c r="T58" s="67"/>
      <c r="U58" s="66"/>
      <c r="V58" s="67"/>
      <c r="W58" s="67"/>
      <c r="X58" s="67"/>
      <c r="Y58" s="67"/>
      <c r="Z58" s="66"/>
      <c r="AA58" s="67"/>
      <c r="AB58" s="67"/>
      <c r="AC58" s="67"/>
      <c r="AD58" s="67"/>
      <c r="AE58" s="66"/>
      <c r="AF58" s="67"/>
      <c r="AG58" s="67"/>
      <c r="AH58" s="67"/>
      <c r="AI58" s="67"/>
      <c r="AJ58" s="66"/>
      <c r="AK58" s="67"/>
      <c r="AL58" s="67"/>
      <c r="AM58" s="67"/>
      <c r="AN58" s="67"/>
      <c r="AO58" s="68"/>
      <c r="AP58" s="68"/>
    </row>
    <row r="59" spans="1:42" ht="19" customHeight="1">
      <c r="A59" s="64"/>
      <c r="B59" s="64"/>
      <c r="C59" s="64"/>
      <c r="D59" s="64"/>
      <c r="E59" s="65"/>
      <c r="F59" s="66"/>
      <c r="G59" s="67"/>
      <c r="H59" s="67"/>
      <c r="I59" s="67"/>
      <c r="J59" s="67"/>
      <c r="K59" s="66"/>
      <c r="L59" s="67"/>
      <c r="M59" s="67"/>
      <c r="N59" s="67"/>
      <c r="O59" s="67"/>
      <c r="P59" s="66"/>
      <c r="Q59" s="67"/>
      <c r="R59" s="67"/>
      <c r="S59" s="67"/>
      <c r="T59" s="67"/>
      <c r="U59" s="66"/>
      <c r="V59" s="67"/>
      <c r="W59" s="67"/>
      <c r="X59" s="67"/>
      <c r="Y59" s="67"/>
      <c r="Z59" s="66"/>
      <c r="AA59" s="67"/>
      <c r="AB59" s="67"/>
      <c r="AC59" s="67"/>
      <c r="AD59" s="67"/>
      <c r="AE59" s="66"/>
      <c r="AF59" s="67"/>
      <c r="AG59" s="67"/>
      <c r="AH59" s="67"/>
      <c r="AI59" s="67"/>
      <c r="AJ59" s="66"/>
      <c r="AK59" s="67"/>
      <c r="AL59" s="67"/>
      <c r="AM59" s="67"/>
      <c r="AN59" s="67"/>
      <c r="AO59" s="68"/>
      <c r="AP59" s="68"/>
    </row>
    <row r="60" spans="1:42" ht="19" customHeight="1">
      <c r="A60" s="64"/>
      <c r="B60" s="64"/>
      <c r="C60" s="64"/>
      <c r="D60" s="64"/>
      <c r="E60" s="65"/>
      <c r="F60" s="66"/>
      <c r="G60" s="67"/>
      <c r="H60" s="67"/>
      <c r="I60" s="67"/>
      <c r="J60" s="67"/>
      <c r="K60" s="66"/>
      <c r="L60" s="67"/>
      <c r="M60" s="67"/>
      <c r="N60" s="67"/>
      <c r="O60" s="67"/>
      <c r="P60" s="66"/>
      <c r="Q60" s="67"/>
      <c r="R60" s="67"/>
      <c r="S60" s="67"/>
      <c r="T60" s="67"/>
      <c r="U60" s="66"/>
      <c r="V60" s="67"/>
      <c r="W60" s="67"/>
      <c r="X60" s="67"/>
      <c r="Y60" s="67"/>
      <c r="Z60" s="66"/>
      <c r="AA60" s="67"/>
      <c r="AB60" s="67"/>
      <c r="AC60" s="67"/>
      <c r="AD60" s="67"/>
      <c r="AE60" s="70"/>
      <c r="AF60" s="67"/>
      <c r="AG60" s="67"/>
      <c r="AH60" s="67"/>
      <c r="AI60" s="67"/>
      <c r="AJ60" s="66"/>
      <c r="AK60" s="67"/>
      <c r="AL60" s="67"/>
      <c r="AM60" s="67"/>
      <c r="AN60" s="67"/>
      <c r="AO60" s="68"/>
      <c r="AP60" s="68"/>
    </row>
    <row r="61" spans="1:42" ht="19" customHeight="1">
      <c r="A61" s="64"/>
      <c r="B61" s="64"/>
      <c r="C61" s="64"/>
      <c r="D61" s="64"/>
      <c r="E61" s="65"/>
      <c r="F61" s="66"/>
      <c r="G61" s="67"/>
      <c r="H61" s="67"/>
      <c r="I61" s="67"/>
      <c r="J61" s="67"/>
      <c r="K61" s="66"/>
      <c r="L61" s="67"/>
      <c r="M61" s="67"/>
      <c r="N61" s="67"/>
      <c r="O61" s="67"/>
      <c r="P61" s="66"/>
      <c r="Q61" s="67"/>
      <c r="R61" s="67"/>
      <c r="S61" s="67"/>
      <c r="T61" s="67"/>
      <c r="U61" s="66"/>
      <c r="V61" s="67"/>
      <c r="W61" s="67"/>
      <c r="X61" s="67"/>
      <c r="Y61" s="67"/>
      <c r="Z61" s="66"/>
      <c r="AA61" s="67"/>
      <c r="AB61" s="67"/>
      <c r="AC61" s="67"/>
      <c r="AD61" s="67"/>
      <c r="AE61" s="66"/>
      <c r="AF61" s="67"/>
      <c r="AG61" s="67"/>
      <c r="AH61" s="67"/>
      <c r="AI61" s="67"/>
      <c r="AJ61" s="66"/>
      <c r="AK61" s="67"/>
      <c r="AL61" s="67"/>
      <c r="AM61" s="67"/>
      <c r="AN61" s="67"/>
      <c r="AO61" s="68"/>
      <c r="AP61" s="68"/>
    </row>
    <row r="62" spans="1:42" ht="19" customHeight="1">
      <c r="A62" s="64"/>
      <c r="B62" s="64"/>
      <c r="C62" s="64"/>
      <c r="D62" s="64"/>
      <c r="E62" s="65"/>
      <c r="F62" s="66"/>
      <c r="G62" s="67"/>
      <c r="H62" s="67"/>
      <c r="I62" s="67"/>
      <c r="J62" s="67"/>
      <c r="K62" s="66"/>
      <c r="L62" s="67"/>
      <c r="M62" s="67"/>
      <c r="N62" s="67"/>
      <c r="O62" s="67"/>
      <c r="P62" s="66"/>
      <c r="Q62" s="67"/>
      <c r="R62" s="67"/>
      <c r="S62" s="67"/>
      <c r="T62" s="67"/>
      <c r="U62" s="66"/>
      <c r="V62" s="67"/>
      <c r="W62" s="67"/>
      <c r="X62" s="67"/>
      <c r="Y62" s="67"/>
      <c r="Z62" s="66"/>
      <c r="AA62" s="67"/>
      <c r="AB62" s="67"/>
      <c r="AC62" s="67"/>
      <c r="AD62" s="67"/>
      <c r="AE62" s="70"/>
      <c r="AF62" s="67"/>
      <c r="AG62" s="67"/>
      <c r="AH62" s="67"/>
      <c r="AI62" s="67"/>
      <c r="AJ62" s="66"/>
      <c r="AK62" s="67"/>
      <c r="AL62" s="67"/>
      <c r="AM62" s="67"/>
      <c r="AN62" s="67"/>
      <c r="AO62" s="68"/>
      <c r="AP62" s="68"/>
    </row>
    <row r="63" spans="1:42" ht="19" customHeight="1">
      <c r="A63" s="64"/>
      <c r="B63" s="64"/>
      <c r="C63" s="64"/>
      <c r="D63" s="64"/>
      <c r="E63" s="65"/>
      <c r="F63" s="66"/>
      <c r="G63" s="67"/>
      <c r="H63" s="67"/>
      <c r="I63" s="67"/>
      <c r="J63" s="67"/>
      <c r="K63" s="66"/>
      <c r="L63" s="67"/>
      <c r="M63" s="67"/>
      <c r="N63" s="67"/>
      <c r="O63" s="67"/>
      <c r="P63" s="66"/>
      <c r="Q63" s="67"/>
      <c r="R63" s="67"/>
      <c r="S63" s="67"/>
      <c r="T63" s="67"/>
      <c r="U63" s="66"/>
      <c r="V63" s="67"/>
      <c r="W63" s="67"/>
      <c r="X63" s="67"/>
      <c r="Y63" s="67"/>
      <c r="Z63" s="66"/>
      <c r="AA63" s="67"/>
      <c r="AB63" s="67"/>
      <c r="AC63" s="67"/>
      <c r="AD63" s="67"/>
      <c r="AE63" s="70"/>
      <c r="AF63" s="67"/>
      <c r="AG63" s="67"/>
      <c r="AH63" s="67"/>
      <c r="AI63" s="67"/>
      <c r="AJ63" s="66"/>
      <c r="AK63" s="67"/>
      <c r="AL63" s="67"/>
      <c r="AM63" s="67"/>
      <c r="AN63" s="67"/>
      <c r="AO63" s="68"/>
      <c r="AP63" s="68"/>
    </row>
    <row r="64" spans="1:42" ht="19" customHeight="1">
      <c r="A64" s="64"/>
      <c r="B64" s="64"/>
      <c r="C64" s="64"/>
      <c r="D64" s="64"/>
      <c r="E64" s="65"/>
      <c r="F64" s="66"/>
      <c r="G64" s="67"/>
      <c r="H64" s="67"/>
      <c r="I64" s="67"/>
      <c r="J64" s="67"/>
      <c r="K64" s="66"/>
      <c r="L64" s="67"/>
      <c r="M64" s="67"/>
      <c r="N64" s="67"/>
      <c r="O64" s="67"/>
      <c r="P64" s="66"/>
      <c r="Q64" s="67"/>
      <c r="R64" s="67"/>
      <c r="S64" s="67"/>
      <c r="T64" s="67"/>
      <c r="U64" s="66"/>
      <c r="V64" s="67"/>
      <c r="W64" s="67"/>
      <c r="X64" s="67"/>
      <c r="Y64" s="67"/>
      <c r="Z64" s="66"/>
      <c r="AA64" s="67"/>
      <c r="AB64" s="67"/>
      <c r="AC64" s="67"/>
      <c r="AD64" s="67"/>
      <c r="AE64" s="66"/>
      <c r="AF64" s="67"/>
      <c r="AG64" s="67"/>
      <c r="AH64" s="67"/>
      <c r="AI64" s="67"/>
      <c r="AJ64" s="66"/>
      <c r="AK64" s="67"/>
      <c r="AL64" s="67"/>
      <c r="AM64" s="67"/>
      <c r="AN64" s="67"/>
      <c r="AO64" s="68"/>
      <c r="AP64" s="68"/>
    </row>
    <row r="65" spans="1:42" ht="19" customHeight="1">
      <c r="A65" s="64"/>
      <c r="B65" s="64"/>
      <c r="C65" s="64"/>
      <c r="D65" s="64"/>
      <c r="E65" s="65"/>
      <c r="F65" s="66"/>
      <c r="G65" s="67"/>
      <c r="H65" s="67"/>
      <c r="I65" s="67"/>
      <c r="J65" s="67"/>
      <c r="K65" s="66"/>
      <c r="L65" s="67"/>
      <c r="M65" s="67"/>
      <c r="N65" s="67"/>
      <c r="O65" s="67"/>
      <c r="P65" s="66"/>
      <c r="Q65" s="67"/>
      <c r="R65" s="67"/>
      <c r="S65" s="67"/>
      <c r="T65" s="67"/>
      <c r="U65" s="66"/>
      <c r="V65" s="67"/>
      <c r="W65" s="67"/>
      <c r="X65" s="67"/>
      <c r="Y65" s="67"/>
      <c r="Z65" s="66"/>
      <c r="AA65" s="67"/>
      <c r="AB65" s="67"/>
      <c r="AC65" s="67"/>
      <c r="AD65" s="67"/>
      <c r="AE65" s="66"/>
      <c r="AF65" s="67"/>
      <c r="AG65" s="67"/>
      <c r="AH65" s="67"/>
      <c r="AI65" s="67"/>
      <c r="AJ65" s="66"/>
      <c r="AK65" s="67"/>
      <c r="AL65" s="67"/>
      <c r="AM65" s="67"/>
      <c r="AN65" s="67"/>
      <c r="AO65" s="68"/>
      <c r="AP65" s="68"/>
    </row>
    <row r="66" spans="1:42" ht="19" customHeight="1">
      <c r="A66" s="64"/>
      <c r="B66" s="64"/>
      <c r="C66" s="64"/>
      <c r="D66" s="64"/>
      <c r="E66" s="65"/>
      <c r="F66" s="66"/>
      <c r="G66" s="67"/>
      <c r="H66" s="67"/>
      <c r="I66" s="67"/>
      <c r="J66" s="67"/>
      <c r="K66" s="66"/>
      <c r="L66" s="67"/>
      <c r="M66" s="67"/>
      <c r="N66" s="67"/>
      <c r="O66" s="67"/>
      <c r="P66" s="66"/>
      <c r="Q66" s="67"/>
      <c r="R66" s="67"/>
      <c r="S66" s="67"/>
      <c r="T66" s="67"/>
      <c r="U66" s="66"/>
      <c r="V66" s="67"/>
      <c r="W66" s="67"/>
      <c r="X66" s="67"/>
      <c r="Y66" s="67"/>
      <c r="Z66" s="66"/>
      <c r="AA66" s="67"/>
      <c r="AB66" s="67"/>
      <c r="AC66" s="67"/>
      <c r="AD66" s="67"/>
      <c r="AE66" s="66"/>
      <c r="AF66" s="67"/>
      <c r="AG66" s="67"/>
      <c r="AH66" s="67"/>
      <c r="AI66" s="67"/>
      <c r="AJ66" s="66"/>
      <c r="AK66" s="67"/>
      <c r="AL66" s="67"/>
      <c r="AM66" s="67"/>
      <c r="AN66" s="67"/>
      <c r="AO66" s="68"/>
      <c r="AP66" s="68"/>
    </row>
    <row r="67" spans="1:42" ht="19" customHeight="1">
      <c r="A67" s="64"/>
      <c r="B67" s="64"/>
      <c r="C67" s="64"/>
      <c r="D67" s="64"/>
      <c r="E67" s="65"/>
      <c r="F67" s="66"/>
      <c r="G67" s="67"/>
      <c r="H67" s="67"/>
      <c r="I67" s="67"/>
      <c r="J67" s="67"/>
      <c r="K67" s="66"/>
      <c r="L67" s="67"/>
      <c r="M67" s="67"/>
      <c r="N67" s="67"/>
      <c r="O67" s="67"/>
      <c r="P67" s="66"/>
      <c r="Q67" s="67"/>
      <c r="R67" s="67"/>
      <c r="S67" s="67"/>
      <c r="T67" s="67"/>
      <c r="U67" s="66"/>
      <c r="V67" s="67"/>
      <c r="W67" s="67"/>
      <c r="X67" s="67"/>
      <c r="Y67" s="67"/>
      <c r="Z67" s="66"/>
      <c r="AA67" s="67"/>
      <c r="AB67" s="67"/>
      <c r="AC67" s="67"/>
      <c r="AD67" s="67"/>
      <c r="AE67" s="66"/>
      <c r="AF67" s="67"/>
      <c r="AG67" s="67"/>
      <c r="AH67" s="67"/>
      <c r="AI67" s="67"/>
      <c r="AJ67" s="66"/>
      <c r="AK67" s="67"/>
      <c r="AL67" s="67"/>
      <c r="AM67" s="67"/>
      <c r="AN67" s="67"/>
      <c r="AO67" s="68"/>
      <c r="AP67" s="68"/>
    </row>
    <row r="68" spans="1:42" ht="19" customHeight="1">
      <c r="A68" s="64"/>
      <c r="B68" s="64"/>
      <c r="C68" s="64"/>
      <c r="D68" s="64"/>
      <c r="E68" s="65"/>
      <c r="F68" s="66"/>
      <c r="G68" s="67"/>
      <c r="H68" s="67"/>
      <c r="I68" s="67"/>
      <c r="J68" s="67"/>
      <c r="K68" s="66"/>
      <c r="L68" s="67"/>
      <c r="M68" s="67"/>
      <c r="N68" s="67"/>
      <c r="O68" s="67"/>
      <c r="P68" s="66"/>
      <c r="Q68" s="67"/>
      <c r="R68" s="67"/>
      <c r="S68" s="67"/>
      <c r="T68" s="67"/>
      <c r="U68" s="66"/>
      <c r="V68" s="67"/>
      <c r="W68" s="67"/>
      <c r="X68" s="67"/>
      <c r="Y68" s="67"/>
      <c r="Z68" s="66"/>
      <c r="AA68" s="67"/>
      <c r="AB68" s="67"/>
      <c r="AC68" s="67"/>
      <c r="AD68" s="67"/>
      <c r="AE68" s="66"/>
      <c r="AF68" s="67"/>
      <c r="AG68" s="67"/>
      <c r="AH68" s="67"/>
      <c r="AI68" s="67"/>
      <c r="AJ68" s="66"/>
      <c r="AK68" s="67"/>
      <c r="AL68" s="67"/>
      <c r="AM68" s="67"/>
      <c r="AN68" s="67"/>
      <c r="AO68" s="68"/>
      <c r="AP68" s="68"/>
    </row>
    <row r="69" spans="1:42" ht="19" customHeight="1">
      <c r="A69" s="64"/>
      <c r="B69" s="64"/>
      <c r="C69" s="64"/>
      <c r="D69" s="64"/>
      <c r="E69" s="65"/>
      <c r="F69" s="66"/>
      <c r="G69" s="67"/>
      <c r="H69" s="67"/>
      <c r="I69" s="67"/>
      <c r="J69" s="67"/>
      <c r="K69" s="66"/>
      <c r="L69" s="67"/>
      <c r="M69" s="67"/>
      <c r="N69" s="67"/>
      <c r="O69" s="67"/>
      <c r="P69" s="66"/>
      <c r="Q69" s="67"/>
      <c r="R69" s="67"/>
      <c r="S69" s="67"/>
      <c r="T69" s="67"/>
      <c r="U69" s="66"/>
      <c r="V69" s="67"/>
      <c r="W69" s="67"/>
      <c r="X69" s="67"/>
      <c r="Y69" s="67"/>
      <c r="Z69" s="66"/>
      <c r="AA69" s="67"/>
      <c r="AB69" s="67"/>
      <c r="AC69" s="67"/>
      <c r="AD69" s="67"/>
      <c r="AE69" s="66"/>
      <c r="AF69" s="67"/>
      <c r="AG69" s="67"/>
      <c r="AH69" s="67"/>
      <c r="AI69" s="67"/>
      <c r="AJ69" s="66"/>
      <c r="AK69" s="67"/>
      <c r="AL69" s="67"/>
      <c r="AM69" s="67"/>
      <c r="AN69" s="67"/>
      <c r="AO69" s="68"/>
      <c r="AP69" s="68"/>
    </row>
    <row r="70" spans="1:42" ht="19" customHeight="1">
      <c r="A70" s="64"/>
      <c r="B70" s="64"/>
      <c r="C70" s="64"/>
      <c r="D70" s="64"/>
      <c r="E70" s="65"/>
      <c r="F70" s="66"/>
      <c r="G70" s="67"/>
      <c r="H70" s="67"/>
      <c r="I70" s="67"/>
      <c r="J70" s="67"/>
      <c r="K70" s="66"/>
      <c r="L70" s="67"/>
      <c r="M70" s="67"/>
      <c r="N70" s="67"/>
      <c r="O70" s="67"/>
      <c r="P70" s="66"/>
      <c r="Q70" s="67"/>
      <c r="R70" s="67"/>
      <c r="S70" s="67"/>
      <c r="T70" s="67"/>
      <c r="U70" s="66"/>
      <c r="V70" s="67"/>
      <c r="W70" s="67"/>
      <c r="X70" s="67"/>
      <c r="Y70" s="67"/>
      <c r="Z70" s="66"/>
      <c r="AA70" s="67"/>
      <c r="AB70" s="67"/>
      <c r="AC70" s="67"/>
      <c r="AD70" s="67"/>
      <c r="AE70" s="66"/>
      <c r="AF70" s="67"/>
      <c r="AG70" s="67"/>
      <c r="AH70" s="67"/>
      <c r="AI70" s="67"/>
      <c r="AJ70" s="66"/>
      <c r="AK70" s="67"/>
      <c r="AL70" s="67"/>
      <c r="AM70" s="67"/>
      <c r="AN70" s="67"/>
      <c r="AO70" s="68"/>
      <c r="AP70" s="68"/>
    </row>
    <row r="71" spans="1:42" ht="19" customHeight="1">
      <c r="A71" s="64"/>
      <c r="B71" s="64"/>
      <c r="C71" s="64"/>
      <c r="D71" s="64"/>
      <c r="E71" s="65"/>
      <c r="F71" s="66"/>
      <c r="G71" s="67"/>
      <c r="H71" s="67"/>
      <c r="I71" s="67"/>
      <c r="J71" s="67"/>
      <c r="K71" s="66"/>
      <c r="L71" s="67"/>
      <c r="M71" s="67"/>
      <c r="N71" s="67"/>
      <c r="O71" s="67"/>
      <c r="P71" s="66"/>
      <c r="Q71" s="67"/>
      <c r="R71" s="67"/>
      <c r="S71" s="67"/>
      <c r="T71" s="67"/>
      <c r="U71" s="66"/>
      <c r="V71" s="67"/>
      <c r="W71" s="67"/>
      <c r="X71" s="67"/>
      <c r="Y71" s="67"/>
      <c r="Z71" s="66"/>
      <c r="AA71" s="67"/>
      <c r="AB71" s="67"/>
      <c r="AC71" s="67"/>
      <c r="AD71" s="67"/>
      <c r="AE71" s="66"/>
      <c r="AF71" s="67"/>
      <c r="AG71" s="67"/>
      <c r="AH71" s="67"/>
      <c r="AI71" s="67"/>
      <c r="AJ71" s="66"/>
      <c r="AK71" s="67"/>
      <c r="AL71" s="67"/>
      <c r="AM71" s="67"/>
      <c r="AN71" s="67"/>
      <c r="AO71" s="68"/>
      <c r="AP71" s="68"/>
    </row>
    <row r="72" spans="1:42" ht="19" customHeight="1">
      <c r="A72" s="64"/>
      <c r="B72" s="64"/>
      <c r="C72" s="64"/>
      <c r="D72" s="64"/>
      <c r="E72" s="65"/>
      <c r="F72" s="66"/>
      <c r="G72" s="67"/>
      <c r="H72" s="67"/>
      <c r="I72" s="67"/>
      <c r="J72" s="67"/>
      <c r="K72" s="66"/>
      <c r="L72" s="67"/>
      <c r="M72" s="67"/>
      <c r="N72" s="67"/>
      <c r="O72" s="67"/>
      <c r="P72" s="66"/>
      <c r="Q72" s="67"/>
      <c r="R72" s="67"/>
      <c r="S72" s="67"/>
      <c r="T72" s="67"/>
      <c r="U72" s="66"/>
      <c r="V72" s="67"/>
      <c r="W72" s="67"/>
      <c r="X72" s="67"/>
      <c r="Y72" s="67"/>
      <c r="Z72" s="66"/>
      <c r="AA72" s="67"/>
      <c r="AB72" s="67"/>
      <c r="AC72" s="67"/>
      <c r="AD72" s="67"/>
      <c r="AE72" s="66"/>
      <c r="AF72" s="67"/>
      <c r="AG72" s="67"/>
      <c r="AH72" s="67"/>
      <c r="AI72" s="67"/>
      <c r="AJ72" s="66"/>
      <c r="AK72" s="67"/>
      <c r="AL72" s="67"/>
      <c r="AM72" s="67"/>
      <c r="AN72" s="67"/>
      <c r="AO72" s="68"/>
      <c r="AP72" s="68"/>
    </row>
    <row r="73" spans="1:42" ht="19" customHeight="1">
      <c r="A73" s="64"/>
      <c r="B73" s="64"/>
      <c r="C73" s="64"/>
      <c r="D73" s="64"/>
      <c r="E73" s="65"/>
      <c r="F73" s="66"/>
      <c r="G73" s="67"/>
      <c r="H73" s="67"/>
      <c r="I73" s="67"/>
      <c r="J73" s="67"/>
      <c r="K73" s="66"/>
      <c r="L73" s="67"/>
      <c r="M73" s="67"/>
      <c r="N73" s="67"/>
      <c r="O73" s="67"/>
      <c r="P73" s="66"/>
      <c r="Q73" s="67"/>
      <c r="R73" s="67"/>
      <c r="S73" s="67"/>
      <c r="T73" s="67"/>
      <c r="U73" s="66"/>
      <c r="V73" s="67"/>
      <c r="W73" s="67"/>
      <c r="X73" s="67"/>
      <c r="Y73" s="67"/>
      <c r="Z73" s="66"/>
      <c r="AA73" s="67"/>
      <c r="AB73" s="67"/>
      <c r="AC73" s="67"/>
      <c r="AD73" s="67"/>
      <c r="AE73" s="66"/>
      <c r="AF73" s="67"/>
      <c r="AG73" s="67"/>
      <c r="AH73" s="67"/>
      <c r="AI73" s="67"/>
      <c r="AJ73" s="66"/>
      <c r="AK73" s="67"/>
      <c r="AL73" s="67"/>
      <c r="AM73" s="67"/>
      <c r="AN73" s="67"/>
      <c r="AO73" s="68"/>
      <c r="AP73" s="68"/>
    </row>
    <row r="74" spans="1:42" ht="19" customHeight="1">
      <c r="A74" s="64"/>
      <c r="B74" s="64"/>
      <c r="C74" s="64"/>
      <c r="D74" s="64"/>
      <c r="E74" s="65"/>
      <c r="F74" s="66"/>
      <c r="G74" s="67"/>
      <c r="H74" s="67"/>
      <c r="I74" s="67"/>
      <c r="J74" s="67"/>
      <c r="K74" s="66"/>
      <c r="L74" s="67"/>
      <c r="M74" s="67"/>
      <c r="N74" s="67"/>
      <c r="O74" s="67"/>
      <c r="P74" s="66"/>
      <c r="Q74" s="67"/>
      <c r="R74" s="67"/>
      <c r="S74" s="67"/>
      <c r="T74" s="67"/>
      <c r="U74" s="66"/>
      <c r="V74" s="67"/>
      <c r="W74" s="67"/>
      <c r="X74" s="67"/>
      <c r="Y74" s="67"/>
      <c r="Z74" s="66"/>
      <c r="AA74" s="67"/>
      <c r="AB74" s="67"/>
      <c r="AC74" s="67"/>
      <c r="AD74" s="67"/>
      <c r="AE74" s="66"/>
      <c r="AF74" s="67"/>
      <c r="AG74" s="67"/>
      <c r="AH74" s="67"/>
      <c r="AI74" s="67"/>
      <c r="AJ74" s="66"/>
      <c r="AK74" s="67"/>
      <c r="AL74" s="67"/>
      <c r="AM74" s="67"/>
      <c r="AN74" s="67"/>
      <c r="AO74" s="68"/>
      <c r="AP74" s="68"/>
    </row>
    <row r="75" spans="1:42" ht="19" customHeight="1">
      <c r="A75" s="64"/>
      <c r="B75" s="64"/>
      <c r="C75" s="64"/>
      <c r="D75" s="64"/>
      <c r="E75" s="65"/>
      <c r="F75" s="66"/>
      <c r="G75" s="67"/>
      <c r="H75" s="67"/>
      <c r="I75" s="67"/>
      <c r="J75" s="67"/>
      <c r="K75" s="66"/>
      <c r="L75" s="67"/>
      <c r="M75" s="67"/>
      <c r="N75" s="67"/>
      <c r="O75" s="67"/>
      <c r="P75" s="66"/>
      <c r="Q75" s="67"/>
      <c r="R75" s="67"/>
      <c r="S75" s="67"/>
      <c r="T75" s="67"/>
      <c r="U75" s="66"/>
      <c r="V75" s="67"/>
      <c r="W75" s="67"/>
      <c r="X75" s="67"/>
      <c r="Y75" s="67"/>
      <c r="Z75" s="66"/>
      <c r="AA75" s="67"/>
      <c r="AB75" s="67"/>
      <c r="AC75" s="67"/>
      <c r="AD75" s="67"/>
      <c r="AE75" s="66"/>
      <c r="AF75" s="67"/>
      <c r="AG75" s="67"/>
      <c r="AH75" s="67"/>
      <c r="AI75" s="67"/>
      <c r="AJ75" s="66"/>
      <c r="AK75" s="67"/>
      <c r="AL75" s="67"/>
      <c r="AM75" s="67"/>
      <c r="AN75" s="67"/>
      <c r="AO75" s="68"/>
      <c r="AP75" s="68"/>
    </row>
    <row r="76" spans="1:42" ht="19" customHeight="1">
      <c r="A76" s="64"/>
      <c r="B76" s="64"/>
      <c r="C76" s="64"/>
      <c r="D76" s="64"/>
      <c r="E76" s="65"/>
      <c r="F76" s="66"/>
      <c r="G76" s="67"/>
      <c r="H76" s="67"/>
      <c r="I76" s="67"/>
      <c r="J76" s="67"/>
      <c r="K76" s="66"/>
      <c r="L76" s="67"/>
      <c r="M76" s="67"/>
      <c r="N76" s="67"/>
      <c r="O76" s="67"/>
      <c r="P76" s="66"/>
      <c r="Q76" s="67"/>
      <c r="R76" s="67"/>
      <c r="S76" s="67"/>
      <c r="T76" s="67"/>
      <c r="U76" s="66"/>
      <c r="V76" s="67"/>
      <c r="W76" s="67"/>
      <c r="X76" s="67"/>
      <c r="Y76" s="67"/>
      <c r="Z76" s="66"/>
      <c r="AA76" s="67"/>
      <c r="AB76" s="67"/>
      <c r="AC76" s="67"/>
      <c r="AD76" s="67"/>
      <c r="AE76" s="66"/>
      <c r="AF76" s="67"/>
      <c r="AG76" s="67"/>
      <c r="AH76" s="67"/>
      <c r="AI76" s="67"/>
      <c r="AJ76" s="66"/>
      <c r="AK76" s="67"/>
      <c r="AL76" s="67"/>
      <c r="AM76" s="67"/>
      <c r="AN76" s="67"/>
      <c r="AO76" s="68"/>
      <c r="AP76" s="68"/>
    </row>
    <row r="77" spans="1:42" ht="19" customHeight="1">
      <c r="A77" s="64"/>
      <c r="B77" s="64"/>
      <c r="C77" s="64"/>
      <c r="D77" s="64"/>
      <c r="E77" s="65"/>
      <c r="F77" s="66"/>
      <c r="G77" s="67"/>
      <c r="H77" s="67"/>
      <c r="I77" s="67"/>
      <c r="J77" s="67"/>
      <c r="K77" s="66"/>
      <c r="L77" s="67"/>
      <c r="M77" s="67"/>
      <c r="N77" s="67"/>
      <c r="O77" s="67"/>
      <c r="P77" s="66"/>
      <c r="Q77" s="67"/>
      <c r="R77" s="67"/>
      <c r="S77" s="67"/>
      <c r="T77" s="67"/>
      <c r="U77" s="66"/>
      <c r="V77" s="67"/>
      <c r="W77" s="67"/>
      <c r="X77" s="67"/>
      <c r="Y77" s="67"/>
      <c r="Z77" s="66"/>
      <c r="AA77" s="67"/>
      <c r="AB77" s="67"/>
      <c r="AC77" s="67"/>
      <c r="AD77" s="67"/>
      <c r="AE77" s="66"/>
      <c r="AF77" s="67"/>
      <c r="AG77" s="67"/>
      <c r="AH77" s="67"/>
      <c r="AI77" s="67"/>
      <c r="AJ77" s="66"/>
      <c r="AK77" s="67"/>
      <c r="AL77" s="67"/>
      <c r="AM77" s="67"/>
      <c r="AN77" s="67"/>
      <c r="AO77" s="68"/>
      <c r="AP77" s="68"/>
    </row>
    <row r="78" spans="1:42" ht="19" customHeight="1">
      <c r="A78" s="64"/>
      <c r="B78" s="64"/>
      <c r="C78" s="64"/>
      <c r="D78" s="64"/>
      <c r="E78" s="65"/>
      <c r="F78" s="66"/>
      <c r="G78" s="67"/>
      <c r="H78" s="67"/>
      <c r="I78" s="67"/>
      <c r="J78" s="67"/>
      <c r="K78" s="66"/>
      <c r="L78" s="67"/>
      <c r="M78" s="67"/>
      <c r="N78" s="67"/>
      <c r="O78" s="67"/>
      <c r="P78" s="66"/>
      <c r="Q78" s="67"/>
      <c r="R78" s="67"/>
      <c r="S78" s="67"/>
      <c r="T78" s="67"/>
      <c r="U78" s="66"/>
      <c r="V78" s="67"/>
      <c r="W78" s="67"/>
      <c r="X78" s="67"/>
      <c r="Y78" s="67"/>
      <c r="Z78" s="66"/>
      <c r="AA78" s="67"/>
      <c r="AB78" s="67"/>
      <c r="AC78" s="67"/>
      <c r="AD78" s="67"/>
      <c r="AE78" s="66"/>
      <c r="AF78" s="67"/>
      <c r="AG78" s="67"/>
      <c r="AH78" s="67"/>
      <c r="AI78" s="67"/>
      <c r="AJ78" s="66"/>
      <c r="AK78" s="67"/>
      <c r="AL78" s="67"/>
      <c r="AM78" s="67"/>
      <c r="AN78" s="67"/>
      <c r="AO78" s="68"/>
      <c r="AP78" s="68"/>
    </row>
    <row r="79" spans="1:42" ht="19" customHeight="1">
      <c r="A79" s="64"/>
      <c r="B79" s="64"/>
      <c r="C79" s="64"/>
      <c r="D79" s="64"/>
      <c r="E79" s="65"/>
      <c r="F79" s="66"/>
      <c r="G79" s="67"/>
      <c r="H79" s="67"/>
      <c r="I79" s="67"/>
      <c r="J79" s="67"/>
      <c r="K79" s="66"/>
      <c r="L79" s="67"/>
      <c r="M79" s="67"/>
      <c r="N79" s="67"/>
      <c r="O79" s="67"/>
      <c r="P79" s="66"/>
      <c r="Q79" s="67"/>
      <c r="R79" s="67"/>
      <c r="S79" s="67"/>
      <c r="T79" s="67"/>
      <c r="U79" s="66"/>
      <c r="V79" s="67"/>
      <c r="W79" s="67"/>
      <c r="X79" s="67"/>
      <c r="Y79" s="67"/>
      <c r="Z79" s="66"/>
      <c r="AA79" s="67"/>
      <c r="AB79" s="67"/>
      <c r="AC79" s="67"/>
      <c r="AD79" s="67"/>
      <c r="AE79" s="66"/>
      <c r="AF79" s="67"/>
      <c r="AG79" s="67"/>
      <c r="AH79" s="67"/>
      <c r="AI79" s="67"/>
      <c r="AJ79" s="66"/>
      <c r="AK79" s="67"/>
      <c r="AL79" s="67"/>
      <c r="AM79" s="67"/>
      <c r="AN79" s="67"/>
      <c r="AO79" s="68"/>
      <c r="AP79" s="68"/>
    </row>
    <row r="80" spans="1:42" ht="19" customHeight="1">
      <c r="A80" s="64"/>
      <c r="B80" s="64"/>
      <c r="C80" s="64"/>
      <c r="D80" s="64"/>
      <c r="E80" s="65"/>
      <c r="F80" s="66"/>
      <c r="G80" s="67"/>
      <c r="H80" s="67"/>
      <c r="I80" s="67"/>
      <c r="J80" s="67"/>
      <c r="K80" s="66"/>
      <c r="L80" s="67"/>
      <c r="M80" s="67"/>
      <c r="N80" s="67"/>
      <c r="O80" s="67"/>
      <c r="P80" s="66"/>
      <c r="Q80" s="67"/>
      <c r="R80" s="67"/>
      <c r="S80" s="67"/>
      <c r="T80" s="67"/>
      <c r="U80" s="66"/>
      <c r="V80" s="67"/>
      <c r="W80" s="67"/>
      <c r="X80" s="67"/>
      <c r="Y80" s="67"/>
      <c r="Z80" s="66"/>
      <c r="AA80" s="67"/>
      <c r="AB80" s="67"/>
      <c r="AC80" s="67"/>
      <c r="AD80" s="67"/>
      <c r="AE80" s="66"/>
      <c r="AF80" s="67"/>
      <c r="AG80" s="67"/>
      <c r="AH80" s="67"/>
      <c r="AI80" s="67"/>
      <c r="AJ80" s="66"/>
      <c r="AK80" s="67"/>
      <c r="AL80" s="67"/>
      <c r="AM80" s="67"/>
      <c r="AN80" s="67"/>
      <c r="AO80" s="68"/>
      <c r="AP80" s="68"/>
    </row>
    <row r="81" spans="1:43" s="52" customFormat="1" ht="19" customHeight="1">
      <c r="A81" s="64"/>
      <c r="B81" s="64"/>
      <c r="C81" s="64"/>
      <c r="D81" s="64"/>
      <c r="E81" s="65"/>
      <c r="F81" s="66"/>
      <c r="G81" s="67"/>
      <c r="H81" s="67"/>
      <c r="I81" s="67"/>
      <c r="J81" s="67"/>
      <c r="K81" s="66"/>
      <c r="L81" s="67"/>
      <c r="M81" s="67"/>
      <c r="N81" s="67"/>
      <c r="O81" s="67"/>
      <c r="P81" s="66"/>
      <c r="Q81" s="67"/>
      <c r="R81" s="67"/>
      <c r="S81" s="67"/>
      <c r="T81" s="67"/>
      <c r="U81" s="66"/>
      <c r="V81" s="67"/>
      <c r="W81" s="67"/>
      <c r="X81" s="67"/>
      <c r="Y81" s="67"/>
      <c r="Z81" s="66"/>
      <c r="AA81" s="67"/>
      <c r="AB81" s="67"/>
      <c r="AC81" s="67"/>
      <c r="AD81" s="67"/>
      <c r="AE81" s="66"/>
      <c r="AF81" s="67"/>
      <c r="AG81" s="67"/>
      <c r="AH81" s="67"/>
      <c r="AI81" s="67"/>
      <c r="AJ81" s="66"/>
      <c r="AK81" s="67"/>
      <c r="AL81" s="67"/>
      <c r="AM81" s="67"/>
      <c r="AN81" s="67"/>
      <c r="AO81" s="68"/>
      <c r="AP81" s="68"/>
      <c r="AQ81" s="46"/>
    </row>
    <row r="82" spans="1:43" ht="19" customHeight="1">
      <c r="A82" s="64"/>
      <c r="B82" s="64"/>
      <c r="C82" s="64"/>
      <c r="D82" s="64"/>
      <c r="E82" s="65"/>
      <c r="F82" s="66"/>
      <c r="G82" s="67"/>
      <c r="H82" s="67"/>
      <c r="I82" s="67"/>
      <c r="J82" s="67"/>
      <c r="K82" s="66"/>
      <c r="L82" s="67"/>
      <c r="M82" s="67"/>
      <c r="N82" s="67"/>
      <c r="O82" s="67"/>
      <c r="P82" s="66"/>
      <c r="Q82" s="67"/>
      <c r="R82" s="67"/>
      <c r="S82" s="67"/>
      <c r="T82" s="67"/>
      <c r="U82" s="66"/>
      <c r="V82" s="67"/>
      <c r="W82" s="67"/>
      <c r="X82" s="67"/>
      <c r="Y82" s="67"/>
      <c r="Z82" s="66"/>
      <c r="AA82" s="67"/>
      <c r="AB82" s="67"/>
      <c r="AC82" s="67"/>
      <c r="AD82" s="67"/>
      <c r="AE82" s="66"/>
      <c r="AF82" s="67"/>
      <c r="AG82" s="67"/>
      <c r="AH82" s="67"/>
      <c r="AI82" s="67"/>
      <c r="AJ82" s="66"/>
      <c r="AK82" s="67"/>
      <c r="AL82" s="67"/>
      <c r="AM82" s="67"/>
      <c r="AN82" s="67"/>
      <c r="AO82" s="68"/>
      <c r="AP82" s="68"/>
    </row>
    <row r="83" spans="1:43" ht="19" customHeight="1">
      <c r="A83" s="64"/>
      <c r="B83" s="64"/>
      <c r="C83" s="64"/>
      <c r="D83" s="64"/>
      <c r="E83" s="65"/>
      <c r="F83" s="66"/>
      <c r="G83" s="67"/>
      <c r="H83" s="67"/>
      <c r="I83" s="67"/>
      <c r="J83" s="67"/>
      <c r="K83" s="66"/>
      <c r="L83" s="67"/>
      <c r="M83" s="67"/>
      <c r="N83" s="67"/>
      <c r="O83" s="67"/>
      <c r="P83" s="66"/>
      <c r="Q83" s="67"/>
      <c r="R83" s="67"/>
      <c r="S83" s="67"/>
      <c r="T83" s="67"/>
      <c r="U83" s="66"/>
      <c r="V83" s="67"/>
      <c r="W83" s="67"/>
      <c r="X83" s="67"/>
      <c r="Y83" s="67"/>
      <c r="Z83" s="66"/>
      <c r="AA83" s="67"/>
      <c r="AB83" s="67"/>
      <c r="AC83" s="67"/>
      <c r="AD83" s="67"/>
      <c r="AE83" s="66"/>
      <c r="AF83" s="67"/>
      <c r="AG83" s="67"/>
      <c r="AH83" s="67"/>
      <c r="AI83" s="67"/>
      <c r="AJ83" s="66"/>
      <c r="AK83" s="67"/>
      <c r="AL83" s="67"/>
      <c r="AM83" s="67"/>
      <c r="AN83" s="67"/>
      <c r="AO83" s="68"/>
      <c r="AP83" s="68"/>
    </row>
    <row r="84" spans="1:43" ht="19" customHeight="1">
      <c r="A84" s="64"/>
      <c r="B84" s="64"/>
      <c r="C84" s="64"/>
      <c r="D84" s="64"/>
      <c r="E84" s="65"/>
      <c r="F84" s="66"/>
      <c r="G84" s="67"/>
      <c r="H84" s="67"/>
      <c r="I84" s="67"/>
      <c r="J84" s="67"/>
      <c r="K84" s="66"/>
      <c r="L84" s="67"/>
      <c r="M84" s="67"/>
      <c r="N84" s="67"/>
      <c r="O84" s="67"/>
      <c r="P84" s="66"/>
      <c r="Q84" s="67"/>
      <c r="R84" s="67"/>
      <c r="S84" s="67"/>
      <c r="T84" s="67"/>
      <c r="U84" s="66"/>
      <c r="V84" s="67"/>
      <c r="W84" s="67"/>
      <c r="X84" s="67"/>
      <c r="Y84" s="67"/>
      <c r="Z84" s="66"/>
      <c r="AA84" s="67"/>
      <c r="AB84" s="67"/>
      <c r="AC84" s="67"/>
      <c r="AD84" s="67"/>
      <c r="AE84" s="66"/>
      <c r="AF84" s="67"/>
      <c r="AG84" s="67"/>
      <c r="AH84" s="67"/>
      <c r="AI84" s="67"/>
      <c r="AJ84" s="66"/>
      <c r="AK84" s="67"/>
      <c r="AL84" s="67"/>
      <c r="AM84" s="67"/>
      <c r="AN84" s="67"/>
      <c r="AO84" s="68"/>
      <c r="AP84" s="68"/>
    </row>
    <row r="85" spans="1:43" ht="19" customHeight="1">
      <c r="A85" s="64"/>
      <c r="B85" s="64"/>
      <c r="C85" s="64"/>
      <c r="D85" s="64"/>
      <c r="E85" s="65"/>
      <c r="F85" s="66"/>
      <c r="G85" s="67"/>
      <c r="H85" s="67"/>
      <c r="I85" s="67"/>
      <c r="J85" s="67"/>
      <c r="K85" s="66"/>
      <c r="L85" s="67"/>
      <c r="M85" s="67"/>
      <c r="N85" s="67"/>
      <c r="O85" s="67"/>
      <c r="P85" s="66"/>
      <c r="Q85" s="67"/>
      <c r="R85" s="67"/>
      <c r="S85" s="67"/>
      <c r="T85" s="67"/>
      <c r="U85" s="66"/>
      <c r="V85" s="67"/>
      <c r="W85" s="67"/>
      <c r="X85" s="67"/>
      <c r="Y85" s="67"/>
      <c r="Z85" s="66"/>
      <c r="AA85" s="67"/>
      <c r="AB85" s="67"/>
      <c r="AC85" s="67"/>
      <c r="AD85" s="67"/>
      <c r="AE85" s="66"/>
      <c r="AF85" s="67"/>
      <c r="AG85" s="67"/>
      <c r="AH85" s="67"/>
      <c r="AI85" s="67"/>
      <c r="AJ85" s="66"/>
      <c r="AK85" s="67"/>
      <c r="AL85" s="67"/>
      <c r="AM85" s="67"/>
      <c r="AN85" s="67"/>
      <c r="AO85" s="68"/>
      <c r="AP85" s="68"/>
    </row>
    <row r="86" spans="1:43" ht="19" customHeight="1">
      <c r="A86" s="64"/>
      <c r="B86" s="64"/>
      <c r="C86" s="64"/>
      <c r="D86" s="64"/>
      <c r="E86" s="65"/>
      <c r="F86" s="66"/>
      <c r="G86" s="67"/>
      <c r="H86" s="67"/>
      <c r="I86" s="67"/>
      <c r="J86" s="67"/>
      <c r="K86" s="66"/>
      <c r="L86" s="67"/>
      <c r="M86" s="67"/>
      <c r="N86" s="67"/>
      <c r="O86" s="67"/>
      <c r="P86" s="66"/>
      <c r="Q86" s="67"/>
      <c r="R86" s="67"/>
      <c r="S86" s="67"/>
      <c r="T86" s="67"/>
      <c r="U86" s="66"/>
      <c r="V86" s="67"/>
      <c r="W86" s="67"/>
      <c r="X86" s="67"/>
      <c r="Y86" s="67"/>
      <c r="Z86" s="66"/>
      <c r="AA86" s="67"/>
      <c r="AB86" s="67"/>
      <c r="AC86" s="67"/>
      <c r="AD86" s="67"/>
      <c r="AE86" s="66"/>
      <c r="AF86" s="67"/>
      <c r="AG86" s="67"/>
      <c r="AH86" s="67"/>
      <c r="AI86" s="67"/>
      <c r="AJ86" s="66"/>
      <c r="AK86" s="67"/>
      <c r="AL86" s="67"/>
      <c r="AM86" s="67"/>
      <c r="AN86" s="67"/>
      <c r="AO86" s="68"/>
      <c r="AP86" s="68"/>
    </row>
    <row r="87" spans="1:43" ht="19" customHeight="1">
      <c r="A87" s="64"/>
      <c r="B87" s="64"/>
      <c r="C87" s="64"/>
      <c r="D87" s="64"/>
      <c r="E87" s="65"/>
      <c r="F87" s="66"/>
      <c r="G87" s="67"/>
      <c r="H87" s="67"/>
      <c r="I87" s="67"/>
      <c r="J87" s="67"/>
      <c r="K87" s="66"/>
      <c r="L87" s="67"/>
      <c r="M87" s="67"/>
      <c r="N87" s="67"/>
      <c r="O87" s="67"/>
      <c r="P87" s="66"/>
      <c r="Q87" s="67"/>
      <c r="R87" s="67"/>
      <c r="S87" s="67"/>
      <c r="T87" s="67"/>
      <c r="U87" s="66"/>
      <c r="V87" s="67"/>
      <c r="W87" s="67"/>
      <c r="X87" s="67"/>
      <c r="Y87" s="67"/>
      <c r="Z87" s="66"/>
      <c r="AA87" s="67"/>
      <c r="AB87" s="67"/>
      <c r="AC87" s="67"/>
      <c r="AD87" s="67"/>
      <c r="AE87" s="66"/>
      <c r="AF87" s="67"/>
      <c r="AG87" s="67"/>
      <c r="AH87" s="67"/>
      <c r="AI87" s="67"/>
      <c r="AJ87" s="66"/>
      <c r="AK87" s="67"/>
      <c r="AL87" s="67"/>
      <c r="AM87" s="67"/>
      <c r="AN87" s="67"/>
      <c r="AO87" s="68"/>
      <c r="AP87" s="68"/>
    </row>
    <row r="88" spans="1:43" ht="19" customHeight="1">
      <c r="A88" s="64"/>
      <c r="B88" s="64"/>
      <c r="C88" s="64"/>
      <c r="D88" s="64"/>
      <c r="E88" s="65"/>
      <c r="F88" s="66"/>
      <c r="G88" s="67"/>
      <c r="H88" s="67"/>
      <c r="I88" s="67"/>
      <c r="J88" s="67"/>
      <c r="K88" s="66"/>
      <c r="L88" s="67"/>
      <c r="M88" s="67"/>
      <c r="N88" s="67"/>
      <c r="O88" s="67"/>
      <c r="P88" s="66"/>
      <c r="Q88" s="67"/>
      <c r="R88" s="67"/>
      <c r="S88" s="67"/>
      <c r="T88" s="67"/>
      <c r="U88" s="66"/>
      <c r="V88" s="67"/>
      <c r="W88" s="67"/>
      <c r="X88" s="67"/>
      <c r="Y88" s="67"/>
      <c r="Z88" s="66"/>
      <c r="AA88" s="67"/>
      <c r="AB88" s="67"/>
      <c r="AC88" s="67"/>
      <c r="AD88" s="67"/>
      <c r="AE88" s="66"/>
      <c r="AF88" s="67"/>
      <c r="AG88" s="67"/>
      <c r="AH88" s="67"/>
      <c r="AI88" s="67"/>
      <c r="AJ88" s="66"/>
      <c r="AK88" s="67"/>
      <c r="AL88" s="67"/>
      <c r="AM88" s="67"/>
      <c r="AN88" s="67"/>
      <c r="AO88" s="68"/>
      <c r="AP88" s="68"/>
    </row>
    <row r="89" spans="1:43" s="49" customFormat="1" ht="19" customHeight="1">
      <c r="A89" s="64"/>
      <c r="B89" s="64"/>
      <c r="C89" s="64"/>
      <c r="D89" s="64"/>
      <c r="E89" s="65"/>
      <c r="F89" s="66"/>
      <c r="G89" s="67"/>
      <c r="H89" s="67"/>
      <c r="I89" s="67"/>
      <c r="J89" s="67"/>
      <c r="K89" s="66"/>
      <c r="L89" s="67"/>
      <c r="M89" s="67"/>
      <c r="N89" s="67"/>
      <c r="O89" s="67"/>
      <c r="P89" s="66"/>
      <c r="Q89" s="67"/>
      <c r="R89" s="67"/>
      <c r="S89" s="67"/>
      <c r="T89" s="67"/>
      <c r="U89" s="66"/>
      <c r="V89" s="67"/>
      <c r="W89" s="67"/>
      <c r="X89" s="67"/>
      <c r="Y89" s="67"/>
      <c r="Z89" s="66"/>
      <c r="AA89" s="67"/>
      <c r="AB89" s="67"/>
      <c r="AC89" s="67"/>
      <c r="AD89" s="67"/>
      <c r="AE89" s="66"/>
      <c r="AF89" s="67"/>
      <c r="AG89" s="67"/>
      <c r="AH89" s="67"/>
      <c r="AI89" s="67"/>
      <c r="AJ89" s="66"/>
      <c r="AK89" s="67"/>
      <c r="AL89" s="67"/>
      <c r="AM89" s="67"/>
      <c r="AN89" s="67"/>
      <c r="AO89" s="68"/>
      <c r="AP89" s="68"/>
      <c r="AQ89" s="46"/>
    </row>
    <row r="90" spans="1:43" ht="19" customHeight="1">
      <c r="A90" s="64"/>
      <c r="B90" s="64"/>
      <c r="C90" s="64"/>
      <c r="D90" s="64"/>
      <c r="E90" s="65"/>
      <c r="F90" s="66"/>
      <c r="G90" s="67"/>
      <c r="H90" s="67"/>
      <c r="I90" s="67"/>
      <c r="J90" s="67"/>
      <c r="K90" s="66"/>
      <c r="L90" s="67"/>
      <c r="M90" s="67"/>
      <c r="N90" s="67"/>
      <c r="O90" s="67"/>
      <c r="P90" s="66"/>
      <c r="Q90" s="67"/>
      <c r="R90" s="67"/>
      <c r="S90" s="67"/>
      <c r="T90" s="67"/>
      <c r="U90" s="66"/>
      <c r="V90" s="67"/>
      <c r="W90" s="67"/>
      <c r="X90" s="67"/>
      <c r="Y90" s="67"/>
      <c r="Z90" s="66"/>
      <c r="AA90" s="67"/>
      <c r="AB90" s="67"/>
      <c r="AC90" s="67"/>
      <c r="AD90" s="67"/>
      <c r="AE90" s="66"/>
      <c r="AF90" s="67"/>
      <c r="AG90" s="67"/>
      <c r="AH90" s="67"/>
      <c r="AI90" s="67"/>
      <c r="AJ90" s="66"/>
      <c r="AK90" s="67"/>
      <c r="AL90" s="67"/>
      <c r="AM90" s="67"/>
      <c r="AN90" s="67"/>
      <c r="AO90" s="68"/>
      <c r="AP90" s="68"/>
    </row>
    <row r="91" spans="1:43" ht="19" customHeight="1">
      <c r="A91" s="64"/>
      <c r="B91" s="64"/>
      <c r="C91" s="64"/>
      <c r="D91" s="64"/>
      <c r="E91" s="65"/>
      <c r="F91" s="66"/>
      <c r="G91" s="67"/>
      <c r="H91" s="67"/>
      <c r="I91" s="67"/>
      <c r="J91" s="67"/>
      <c r="K91" s="66"/>
      <c r="L91" s="67"/>
      <c r="M91" s="67"/>
      <c r="N91" s="67"/>
      <c r="O91" s="67"/>
      <c r="P91" s="66"/>
      <c r="Q91" s="67"/>
      <c r="R91" s="67"/>
      <c r="S91" s="67"/>
      <c r="T91" s="67"/>
      <c r="U91" s="66"/>
      <c r="V91" s="67"/>
      <c r="W91" s="67"/>
      <c r="X91" s="67"/>
      <c r="Y91" s="67"/>
      <c r="Z91" s="66"/>
      <c r="AA91" s="67"/>
      <c r="AB91" s="67"/>
      <c r="AC91" s="67"/>
      <c r="AD91" s="67"/>
      <c r="AE91" s="66"/>
      <c r="AF91" s="67"/>
      <c r="AG91" s="67"/>
      <c r="AH91" s="67"/>
      <c r="AI91" s="67"/>
      <c r="AJ91" s="66"/>
      <c r="AK91" s="67"/>
      <c r="AL91" s="67"/>
      <c r="AM91" s="67"/>
      <c r="AN91" s="67"/>
      <c r="AO91" s="68"/>
      <c r="AP91" s="68"/>
    </row>
    <row r="92" spans="1:43" ht="19" customHeight="1">
      <c r="A92" s="64"/>
      <c r="B92" s="64"/>
      <c r="C92" s="64"/>
      <c r="D92" s="64"/>
      <c r="E92" s="65"/>
      <c r="F92" s="66"/>
      <c r="G92" s="67"/>
      <c r="H92" s="67"/>
      <c r="I92" s="67"/>
      <c r="J92" s="67"/>
      <c r="K92" s="66"/>
      <c r="L92" s="67"/>
      <c r="M92" s="67"/>
      <c r="N92" s="67"/>
      <c r="O92" s="67"/>
      <c r="P92" s="66"/>
      <c r="Q92" s="67"/>
      <c r="R92" s="67"/>
      <c r="S92" s="67"/>
      <c r="T92" s="67"/>
      <c r="U92" s="66"/>
      <c r="V92" s="67"/>
      <c r="W92" s="67"/>
      <c r="X92" s="67"/>
      <c r="Y92" s="67"/>
      <c r="Z92" s="66"/>
      <c r="AA92" s="67"/>
      <c r="AB92" s="67"/>
      <c r="AC92" s="67"/>
      <c r="AD92" s="67"/>
      <c r="AE92" s="66"/>
      <c r="AF92" s="67"/>
      <c r="AG92" s="67"/>
      <c r="AH92" s="67"/>
      <c r="AI92" s="67"/>
      <c r="AJ92" s="66"/>
      <c r="AK92" s="67"/>
      <c r="AL92" s="67"/>
      <c r="AM92" s="67"/>
      <c r="AN92" s="67"/>
      <c r="AO92" s="68"/>
      <c r="AP92" s="68"/>
    </row>
    <row r="93" spans="1:43" ht="19" customHeight="1">
      <c r="A93" s="64"/>
      <c r="B93" s="64"/>
      <c r="C93" s="64"/>
      <c r="D93" s="64"/>
      <c r="E93" s="65"/>
      <c r="F93" s="66"/>
      <c r="G93" s="67"/>
      <c r="H93" s="67"/>
      <c r="I93" s="67"/>
      <c r="J93" s="67"/>
      <c r="K93" s="66"/>
      <c r="L93" s="67"/>
      <c r="M93" s="67"/>
      <c r="N93" s="67"/>
      <c r="O93" s="67"/>
      <c r="P93" s="66"/>
      <c r="Q93" s="67"/>
      <c r="R93" s="67"/>
      <c r="S93" s="67"/>
      <c r="T93" s="67"/>
      <c r="U93" s="66"/>
      <c r="V93" s="67"/>
      <c r="W93" s="67"/>
      <c r="X93" s="67"/>
      <c r="Y93" s="67"/>
      <c r="Z93" s="66"/>
      <c r="AA93" s="67"/>
      <c r="AB93" s="67"/>
      <c r="AC93" s="67"/>
      <c r="AD93" s="67"/>
      <c r="AE93" s="66"/>
      <c r="AF93" s="67"/>
      <c r="AG93" s="67"/>
      <c r="AH93" s="67"/>
      <c r="AI93" s="67"/>
      <c r="AJ93" s="66"/>
      <c r="AK93" s="67"/>
      <c r="AL93" s="67"/>
      <c r="AM93" s="67"/>
      <c r="AN93" s="67"/>
      <c r="AO93" s="68"/>
      <c r="AP93" s="68"/>
    </row>
    <row r="94" spans="1:43" ht="19" customHeight="1">
      <c r="A94" s="64"/>
      <c r="B94" s="64"/>
      <c r="C94" s="64"/>
      <c r="D94" s="64"/>
      <c r="E94" s="65"/>
      <c r="F94" s="66"/>
      <c r="G94" s="67"/>
      <c r="H94" s="67"/>
      <c r="I94" s="67"/>
      <c r="J94" s="67"/>
      <c r="K94" s="66"/>
      <c r="L94" s="67"/>
      <c r="M94" s="67"/>
      <c r="N94" s="67"/>
      <c r="O94" s="67"/>
      <c r="P94" s="66"/>
      <c r="Q94" s="67"/>
      <c r="R94" s="67"/>
      <c r="S94" s="67"/>
      <c r="T94" s="67"/>
      <c r="U94" s="66"/>
      <c r="V94" s="67"/>
      <c r="W94" s="67"/>
      <c r="X94" s="67"/>
      <c r="Y94" s="67"/>
      <c r="Z94" s="66"/>
      <c r="AA94" s="67"/>
      <c r="AB94" s="67"/>
      <c r="AC94" s="67"/>
      <c r="AD94" s="67"/>
      <c r="AE94" s="66"/>
      <c r="AF94" s="67"/>
      <c r="AG94" s="67"/>
      <c r="AH94" s="67"/>
      <c r="AI94" s="67"/>
      <c r="AJ94" s="66"/>
      <c r="AK94" s="67"/>
      <c r="AL94" s="67"/>
      <c r="AM94" s="67"/>
      <c r="AN94" s="67"/>
      <c r="AO94" s="68"/>
      <c r="AP94" s="68"/>
    </row>
    <row r="95" spans="1:43" ht="19" customHeight="1">
      <c r="A95" s="64"/>
      <c r="B95" s="64"/>
      <c r="C95" s="64"/>
      <c r="D95" s="64"/>
      <c r="E95" s="65"/>
      <c r="F95" s="66"/>
      <c r="G95" s="67"/>
      <c r="H95" s="67"/>
      <c r="I95" s="67"/>
      <c r="J95" s="67"/>
      <c r="K95" s="66"/>
      <c r="L95" s="67"/>
      <c r="M95" s="67"/>
      <c r="N95" s="67"/>
      <c r="O95" s="67"/>
      <c r="P95" s="66"/>
      <c r="Q95" s="67"/>
      <c r="R95" s="67"/>
      <c r="S95" s="67"/>
      <c r="T95" s="67"/>
      <c r="U95" s="66"/>
      <c r="V95" s="67"/>
      <c r="W95" s="67"/>
      <c r="X95" s="67"/>
      <c r="Y95" s="67"/>
      <c r="Z95" s="66"/>
      <c r="AA95" s="67"/>
      <c r="AB95" s="67"/>
      <c r="AC95" s="67"/>
      <c r="AD95" s="67"/>
      <c r="AE95" s="66"/>
      <c r="AF95" s="67"/>
      <c r="AG95" s="67"/>
      <c r="AH95" s="67"/>
      <c r="AI95" s="67"/>
      <c r="AJ95" s="66"/>
      <c r="AK95" s="67"/>
      <c r="AL95" s="67"/>
      <c r="AM95" s="67"/>
      <c r="AN95" s="67"/>
      <c r="AO95" s="68"/>
      <c r="AP95" s="68"/>
    </row>
    <row r="96" spans="1:43" ht="19" customHeight="1">
      <c r="A96" s="64"/>
      <c r="B96" s="64"/>
      <c r="C96" s="64"/>
      <c r="D96" s="64"/>
      <c r="E96" s="65"/>
      <c r="F96" s="66"/>
      <c r="G96" s="67"/>
      <c r="H96" s="67"/>
      <c r="I96" s="67"/>
      <c r="J96" s="67"/>
      <c r="K96" s="66"/>
      <c r="L96" s="67"/>
      <c r="M96" s="67"/>
      <c r="N96" s="67"/>
      <c r="O96" s="67"/>
      <c r="P96" s="66"/>
      <c r="Q96" s="67"/>
      <c r="R96" s="67"/>
      <c r="S96" s="67"/>
      <c r="T96" s="67"/>
      <c r="U96" s="66"/>
      <c r="V96" s="67"/>
      <c r="W96" s="67"/>
      <c r="X96" s="67"/>
      <c r="Y96" s="67"/>
      <c r="Z96" s="66"/>
      <c r="AA96" s="67"/>
      <c r="AB96" s="67"/>
      <c r="AC96" s="67"/>
      <c r="AD96" s="67"/>
      <c r="AE96" s="66"/>
      <c r="AF96" s="67"/>
      <c r="AG96" s="67"/>
      <c r="AH96" s="67"/>
      <c r="AI96" s="67"/>
      <c r="AJ96" s="66"/>
      <c r="AK96" s="67"/>
      <c r="AL96" s="67"/>
      <c r="AM96" s="67"/>
      <c r="AN96" s="67"/>
      <c r="AO96" s="68"/>
      <c r="AP96" s="68"/>
    </row>
    <row r="97" spans="1:42" ht="19" customHeight="1">
      <c r="A97" s="64"/>
      <c r="B97" s="64"/>
      <c r="C97" s="64"/>
      <c r="D97" s="64"/>
      <c r="E97" s="65"/>
      <c r="F97" s="66"/>
      <c r="G97" s="67"/>
      <c r="H97" s="67"/>
      <c r="I97" s="67"/>
      <c r="J97" s="67"/>
      <c r="K97" s="66"/>
      <c r="L97" s="67"/>
      <c r="M97" s="67"/>
      <c r="N97" s="67"/>
      <c r="O97" s="67"/>
      <c r="P97" s="66"/>
      <c r="Q97" s="67"/>
      <c r="R97" s="67"/>
      <c r="S97" s="67"/>
      <c r="T97" s="67"/>
      <c r="U97" s="66"/>
      <c r="V97" s="67"/>
      <c r="W97" s="67"/>
      <c r="X97" s="67"/>
      <c r="Y97" s="67"/>
      <c r="Z97" s="66"/>
      <c r="AA97" s="67"/>
      <c r="AB97" s="67"/>
      <c r="AC97" s="67"/>
      <c r="AD97" s="67"/>
      <c r="AE97" s="66"/>
      <c r="AF97" s="67"/>
      <c r="AG97" s="67"/>
      <c r="AH97" s="67"/>
      <c r="AI97" s="67"/>
      <c r="AJ97" s="66"/>
      <c r="AK97" s="67"/>
      <c r="AL97" s="67"/>
      <c r="AM97" s="67"/>
      <c r="AN97" s="67"/>
      <c r="AO97" s="68"/>
      <c r="AP97" s="68"/>
    </row>
    <row r="98" spans="1:42" ht="19" customHeight="1">
      <c r="A98" s="64"/>
      <c r="B98" s="64"/>
      <c r="C98" s="64"/>
      <c r="D98" s="64"/>
      <c r="E98" s="65"/>
      <c r="F98" s="66"/>
      <c r="G98" s="67"/>
      <c r="H98" s="67"/>
      <c r="I98" s="67"/>
      <c r="J98" s="67"/>
      <c r="K98" s="66"/>
      <c r="L98" s="67"/>
      <c r="M98" s="67"/>
      <c r="N98" s="67"/>
      <c r="O98" s="67"/>
      <c r="P98" s="66"/>
      <c r="Q98" s="67"/>
      <c r="R98" s="67"/>
      <c r="S98" s="67"/>
      <c r="T98" s="67"/>
      <c r="U98" s="66"/>
      <c r="V98" s="67"/>
      <c r="W98" s="67"/>
      <c r="X98" s="67"/>
      <c r="Y98" s="67"/>
      <c r="Z98" s="66"/>
      <c r="AA98" s="67"/>
      <c r="AB98" s="67"/>
      <c r="AC98" s="67"/>
      <c r="AD98" s="67"/>
      <c r="AE98" s="66"/>
      <c r="AF98" s="67"/>
      <c r="AG98" s="67"/>
      <c r="AH98" s="67"/>
      <c r="AI98" s="67"/>
      <c r="AJ98" s="66"/>
      <c r="AK98" s="67"/>
      <c r="AL98" s="67"/>
      <c r="AM98" s="67"/>
      <c r="AN98" s="67"/>
      <c r="AO98" s="68"/>
      <c r="AP98" s="68"/>
    </row>
    <row r="99" spans="1:42" ht="19" customHeight="1">
      <c r="A99" s="64"/>
      <c r="B99" s="64"/>
      <c r="C99" s="64"/>
      <c r="D99" s="64"/>
      <c r="E99" s="65"/>
      <c r="F99" s="66"/>
      <c r="G99" s="67"/>
      <c r="H99" s="67"/>
      <c r="I99" s="67"/>
      <c r="J99" s="67"/>
      <c r="K99" s="66"/>
      <c r="L99" s="67"/>
      <c r="M99" s="67"/>
      <c r="N99" s="67"/>
      <c r="O99" s="67"/>
      <c r="P99" s="66"/>
      <c r="Q99" s="67"/>
      <c r="R99" s="67"/>
      <c r="S99" s="67"/>
      <c r="T99" s="67"/>
      <c r="U99" s="66"/>
      <c r="V99" s="67"/>
      <c r="W99" s="67"/>
      <c r="X99" s="67"/>
      <c r="Y99" s="67"/>
      <c r="Z99" s="66"/>
      <c r="AA99" s="67"/>
      <c r="AB99" s="67"/>
      <c r="AC99" s="67"/>
      <c r="AD99" s="67"/>
      <c r="AE99" s="66"/>
      <c r="AF99" s="67"/>
      <c r="AG99" s="67"/>
      <c r="AH99" s="67"/>
      <c r="AI99" s="67"/>
      <c r="AJ99" s="66"/>
      <c r="AK99" s="67"/>
      <c r="AL99" s="67"/>
      <c r="AM99" s="67"/>
      <c r="AN99" s="67"/>
      <c r="AO99" s="68"/>
      <c r="AP99" s="68"/>
    </row>
    <row r="100" spans="1:42" ht="19" customHeight="1">
      <c r="A100" s="64"/>
      <c r="B100" s="64"/>
      <c r="C100" s="64"/>
      <c r="D100" s="64"/>
      <c r="E100" s="65"/>
      <c r="F100" s="66"/>
      <c r="G100" s="67"/>
      <c r="H100" s="67"/>
      <c r="I100" s="67"/>
      <c r="J100" s="67"/>
      <c r="K100" s="66"/>
      <c r="L100" s="67"/>
      <c r="M100" s="67"/>
      <c r="N100" s="67"/>
      <c r="O100" s="67"/>
      <c r="P100" s="66"/>
      <c r="Q100" s="67"/>
      <c r="R100" s="67"/>
      <c r="S100" s="67"/>
      <c r="T100" s="67"/>
      <c r="U100" s="66"/>
      <c r="V100" s="67"/>
      <c r="W100" s="67"/>
      <c r="X100" s="67"/>
      <c r="Y100" s="67"/>
      <c r="Z100" s="66"/>
      <c r="AA100" s="67"/>
      <c r="AB100" s="67"/>
      <c r="AC100" s="67"/>
      <c r="AD100" s="67"/>
      <c r="AE100" s="66"/>
      <c r="AF100" s="67"/>
      <c r="AG100" s="67"/>
      <c r="AH100" s="67"/>
      <c r="AI100" s="67"/>
      <c r="AJ100" s="66"/>
      <c r="AK100" s="67"/>
      <c r="AL100" s="67"/>
      <c r="AM100" s="67"/>
      <c r="AN100" s="67"/>
      <c r="AO100" s="68"/>
      <c r="AP100" s="68"/>
    </row>
    <row r="101" spans="1:42" ht="19" customHeight="1">
      <c r="A101" s="64"/>
      <c r="B101" s="64"/>
      <c r="C101" s="64"/>
      <c r="D101" s="64"/>
      <c r="E101" s="65"/>
      <c r="F101" s="66"/>
      <c r="G101" s="67"/>
      <c r="H101" s="67"/>
      <c r="I101" s="67"/>
      <c r="J101" s="67"/>
      <c r="K101" s="66"/>
      <c r="L101" s="67"/>
      <c r="M101" s="67"/>
      <c r="N101" s="67"/>
      <c r="O101" s="67"/>
      <c r="P101" s="66"/>
      <c r="Q101" s="67"/>
      <c r="R101" s="67"/>
      <c r="S101" s="67"/>
      <c r="T101" s="67"/>
      <c r="U101" s="66"/>
      <c r="V101" s="67"/>
      <c r="W101" s="67"/>
      <c r="X101" s="67"/>
      <c r="Y101" s="67"/>
      <c r="Z101" s="66"/>
      <c r="AA101" s="67"/>
      <c r="AB101" s="67"/>
      <c r="AC101" s="67"/>
      <c r="AD101" s="67"/>
      <c r="AE101" s="66"/>
      <c r="AF101" s="67"/>
      <c r="AG101" s="67"/>
      <c r="AH101" s="67"/>
      <c r="AI101" s="67"/>
      <c r="AJ101" s="66"/>
      <c r="AK101" s="67"/>
      <c r="AL101" s="67"/>
      <c r="AM101" s="67"/>
      <c r="AN101" s="67"/>
      <c r="AO101" s="68"/>
      <c r="AP101" s="68"/>
    </row>
    <row r="102" spans="1:42" ht="19" customHeight="1">
      <c r="A102" s="64"/>
      <c r="B102" s="64"/>
      <c r="C102" s="64"/>
      <c r="D102" s="64"/>
      <c r="E102" s="65"/>
      <c r="F102" s="66"/>
      <c r="G102" s="67"/>
      <c r="H102" s="67"/>
      <c r="I102" s="67"/>
      <c r="J102" s="67"/>
      <c r="K102" s="66"/>
      <c r="L102" s="67"/>
      <c r="M102" s="67"/>
      <c r="N102" s="67"/>
      <c r="O102" s="67"/>
      <c r="P102" s="66"/>
      <c r="Q102" s="67"/>
      <c r="R102" s="67"/>
      <c r="S102" s="67"/>
      <c r="T102" s="67"/>
      <c r="U102" s="66"/>
      <c r="V102" s="67"/>
      <c r="W102" s="67"/>
      <c r="X102" s="67"/>
      <c r="Y102" s="67"/>
      <c r="Z102" s="66"/>
      <c r="AA102" s="67"/>
      <c r="AB102" s="67"/>
      <c r="AC102" s="67"/>
      <c r="AD102" s="67"/>
      <c r="AE102" s="66"/>
      <c r="AF102" s="67"/>
      <c r="AG102" s="67"/>
      <c r="AH102" s="67"/>
      <c r="AI102" s="67"/>
      <c r="AJ102" s="66"/>
      <c r="AK102" s="67"/>
      <c r="AL102" s="67"/>
      <c r="AM102" s="67"/>
      <c r="AN102" s="67"/>
      <c r="AO102" s="68"/>
      <c r="AP102" s="68"/>
    </row>
    <row r="103" spans="1:42" ht="19" customHeight="1">
      <c r="A103" s="64"/>
      <c r="B103" s="64"/>
      <c r="C103" s="64"/>
      <c r="D103" s="64"/>
      <c r="E103" s="65"/>
      <c r="F103" s="66"/>
      <c r="G103" s="67"/>
      <c r="H103" s="67"/>
      <c r="I103" s="67"/>
      <c r="J103" s="67"/>
      <c r="K103" s="66"/>
      <c r="L103" s="67"/>
      <c r="M103" s="67"/>
      <c r="N103" s="67"/>
      <c r="O103" s="67"/>
      <c r="P103" s="66"/>
      <c r="Q103" s="67"/>
      <c r="R103" s="67"/>
      <c r="S103" s="67"/>
      <c r="T103" s="67"/>
      <c r="U103" s="66"/>
      <c r="V103" s="67"/>
      <c r="W103" s="67"/>
      <c r="X103" s="67"/>
      <c r="Y103" s="67"/>
      <c r="Z103" s="66"/>
      <c r="AA103" s="67"/>
      <c r="AB103" s="67"/>
      <c r="AC103" s="67"/>
      <c r="AD103" s="67"/>
      <c r="AE103" s="66"/>
      <c r="AF103" s="67"/>
      <c r="AG103" s="67"/>
      <c r="AH103" s="67"/>
      <c r="AI103" s="67"/>
      <c r="AJ103" s="66"/>
      <c r="AK103" s="67"/>
      <c r="AL103" s="67"/>
      <c r="AM103" s="67"/>
      <c r="AN103" s="67"/>
      <c r="AO103" s="68"/>
      <c r="AP103" s="68"/>
    </row>
    <row r="104" spans="1:42" ht="19" customHeight="1">
      <c r="A104" s="64"/>
      <c r="B104" s="64"/>
      <c r="C104" s="64"/>
      <c r="D104" s="64"/>
      <c r="E104" s="65"/>
      <c r="F104" s="66"/>
      <c r="G104" s="67"/>
      <c r="H104" s="67"/>
      <c r="I104" s="67"/>
      <c r="J104" s="67"/>
      <c r="K104" s="66"/>
      <c r="L104" s="67"/>
      <c r="M104" s="67"/>
      <c r="N104" s="67"/>
      <c r="O104" s="67"/>
      <c r="P104" s="66"/>
      <c r="Q104" s="67"/>
      <c r="R104" s="67"/>
      <c r="S104" s="67"/>
      <c r="T104" s="67"/>
      <c r="U104" s="66"/>
      <c r="V104" s="67"/>
      <c r="W104" s="67"/>
      <c r="X104" s="67"/>
      <c r="Y104" s="67"/>
      <c r="Z104" s="66"/>
      <c r="AA104" s="67"/>
      <c r="AB104" s="67"/>
      <c r="AC104" s="67"/>
      <c r="AD104" s="67"/>
      <c r="AE104" s="66"/>
      <c r="AF104" s="67"/>
      <c r="AG104" s="67"/>
      <c r="AH104" s="67"/>
      <c r="AI104" s="67"/>
      <c r="AJ104" s="66"/>
      <c r="AK104" s="67"/>
      <c r="AL104" s="67"/>
      <c r="AM104" s="67"/>
      <c r="AN104" s="67"/>
      <c r="AO104" s="68"/>
      <c r="AP104" s="68"/>
    </row>
    <row r="105" spans="1:42" ht="19" customHeight="1">
      <c r="A105" s="64"/>
      <c r="B105" s="64"/>
      <c r="C105" s="64"/>
      <c r="D105" s="64"/>
      <c r="E105" s="65"/>
      <c r="F105" s="66"/>
      <c r="G105" s="67"/>
      <c r="H105" s="67"/>
      <c r="I105" s="67"/>
      <c r="J105" s="67"/>
      <c r="K105" s="66"/>
      <c r="L105" s="67"/>
      <c r="M105" s="67"/>
      <c r="N105" s="67"/>
      <c r="O105" s="67"/>
      <c r="P105" s="66"/>
      <c r="Q105" s="67"/>
      <c r="R105" s="67"/>
      <c r="S105" s="67"/>
      <c r="T105" s="67"/>
      <c r="U105" s="66"/>
      <c r="V105" s="67"/>
      <c r="W105" s="67"/>
      <c r="X105" s="67"/>
      <c r="Y105" s="67"/>
      <c r="Z105" s="66"/>
      <c r="AA105" s="67"/>
      <c r="AB105" s="67"/>
      <c r="AC105" s="67"/>
      <c r="AD105" s="67"/>
      <c r="AE105" s="66"/>
      <c r="AF105" s="67"/>
      <c r="AG105" s="67"/>
      <c r="AH105" s="67"/>
      <c r="AI105" s="67"/>
      <c r="AJ105" s="66"/>
      <c r="AK105" s="67"/>
      <c r="AL105" s="67"/>
      <c r="AM105" s="67"/>
      <c r="AN105" s="67"/>
      <c r="AO105" s="68"/>
      <c r="AP105" s="68"/>
    </row>
    <row r="106" spans="1:42" ht="19" customHeight="1">
      <c r="A106" s="64"/>
      <c r="B106" s="64"/>
      <c r="C106" s="64"/>
      <c r="D106" s="64"/>
      <c r="E106" s="65"/>
      <c r="F106" s="66"/>
      <c r="G106" s="67"/>
      <c r="H106" s="67"/>
      <c r="I106" s="67"/>
      <c r="J106" s="67"/>
      <c r="K106" s="66"/>
      <c r="L106" s="67"/>
      <c r="M106" s="67"/>
      <c r="N106" s="67"/>
      <c r="O106" s="67"/>
      <c r="P106" s="66"/>
      <c r="Q106" s="67"/>
      <c r="R106" s="67"/>
      <c r="S106" s="67"/>
      <c r="T106" s="67"/>
      <c r="U106" s="66"/>
      <c r="V106" s="67"/>
      <c r="W106" s="67"/>
      <c r="X106" s="67"/>
      <c r="Y106" s="67"/>
      <c r="Z106" s="66"/>
      <c r="AA106" s="67"/>
      <c r="AB106" s="67"/>
      <c r="AC106" s="67"/>
      <c r="AD106" s="67"/>
      <c r="AE106" s="66"/>
      <c r="AF106" s="67"/>
      <c r="AG106" s="67"/>
      <c r="AH106" s="67"/>
      <c r="AI106" s="67"/>
      <c r="AJ106" s="66"/>
      <c r="AK106" s="67"/>
      <c r="AL106" s="67"/>
      <c r="AM106" s="67"/>
      <c r="AN106" s="67"/>
      <c r="AO106" s="68"/>
      <c r="AP106" s="68"/>
    </row>
    <row r="107" spans="1:42" ht="19" customHeight="1">
      <c r="A107" s="64"/>
      <c r="B107" s="64"/>
      <c r="C107" s="64"/>
      <c r="D107" s="64"/>
      <c r="E107" s="65"/>
      <c r="F107" s="66"/>
      <c r="G107" s="67"/>
      <c r="H107" s="67"/>
      <c r="I107" s="67"/>
      <c r="J107" s="67"/>
      <c r="K107" s="66"/>
      <c r="L107" s="67"/>
      <c r="M107" s="67"/>
      <c r="N107" s="67"/>
      <c r="O107" s="67"/>
      <c r="P107" s="66"/>
      <c r="Q107" s="67"/>
      <c r="R107" s="67"/>
      <c r="S107" s="67"/>
      <c r="T107" s="67"/>
      <c r="U107" s="66"/>
      <c r="V107" s="67"/>
      <c r="W107" s="67"/>
      <c r="X107" s="67"/>
      <c r="Y107" s="67"/>
      <c r="Z107" s="66"/>
      <c r="AA107" s="67"/>
      <c r="AB107" s="67"/>
      <c r="AC107" s="67"/>
      <c r="AD107" s="67"/>
      <c r="AE107" s="66"/>
      <c r="AF107" s="67"/>
      <c r="AG107" s="67"/>
      <c r="AH107" s="67"/>
      <c r="AI107" s="67"/>
      <c r="AJ107" s="66"/>
      <c r="AK107" s="67"/>
      <c r="AL107" s="67"/>
      <c r="AM107" s="67"/>
      <c r="AN107" s="67"/>
      <c r="AO107" s="68"/>
      <c r="AP107" s="68"/>
    </row>
    <row r="108" spans="1:42" ht="19" customHeight="1">
      <c r="A108" s="64"/>
      <c r="B108" s="64"/>
      <c r="C108" s="64"/>
      <c r="D108" s="64"/>
      <c r="E108" s="65"/>
      <c r="F108" s="66"/>
      <c r="G108" s="67"/>
      <c r="H108" s="67"/>
      <c r="I108" s="67"/>
      <c r="J108" s="67"/>
      <c r="K108" s="66"/>
      <c r="L108" s="67"/>
      <c r="M108" s="67"/>
      <c r="N108" s="67"/>
      <c r="O108" s="67"/>
      <c r="P108" s="66"/>
      <c r="Q108" s="67"/>
      <c r="R108" s="67"/>
      <c r="S108" s="67"/>
      <c r="T108" s="67"/>
      <c r="U108" s="66"/>
      <c r="V108" s="67"/>
      <c r="W108" s="67"/>
      <c r="X108" s="67"/>
      <c r="Y108" s="67"/>
      <c r="Z108" s="66"/>
      <c r="AA108" s="67"/>
      <c r="AB108" s="67"/>
      <c r="AC108" s="67"/>
      <c r="AD108" s="67"/>
      <c r="AE108" s="66"/>
      <c r="AF108" s="67"/>
      <c r="AG108" s="67"/>
      <c r="AH108" s="67"/>
      <c r="AI108" s="67"/>
      <c r="AJ108" s="66"/>
      <c r="AK108" s="67"/>
      <c r="AL108" s="67"/>
      <c r="AM108" s="67"/>
      <c r="AN108" s="67"/>
      <c r="AO108" s="68"/>
      <c r="AP108" s="68"/>
    </row>
    <row r="109" spans="1:42" ht="19" customHeight="1">
      <c r="A109" s="64"/>
      <c r="B109" s="64"/>
      <c r="C109" s="64"/>
      <c r="D109" s="64"/>
      <c r="E109" s="65"/>
      <c r="F109" s="66"/>
      <c r="G109" s="67"/>
      <c r="H109" s="67"/>
      <c r="I109" s="67"/>
      <c r="J109" s="67"/>
      <c r="K109" s="66"/>
      <c r="L109" s="67"/>
      <c r="M109" s="67"/>
      <c r="N109" s="67"/>
      <c r="O109" s="67"/>
      <c r="P109" s="66"/>
      <c r="Q109" s="67"/>
      <c r="R109" s="67"/>
      <c r="S109" s="67"/>
      <c r="T109" s="67"/>
      <c r="U109" s="66"/>
      <c r="V109" s="67"/>
      <c r="W109" s="67"/>
      <c r="X109" s="67"/>
      <c r="Y109" s="67"/>
      <c r="Z109" s="66"/>
      <c r="AA109" s="67"/>
      <c r="AB109" s="67"/>
      <c r="AC109" s="67"/>
      <c r="AD109" s="67"/>
      <c r="AE109" s="66"/>
      <c r="AF109" s="67"/>
      <c r="AG109" s="67"/>
      <c r="AH109" s="67"/>
      <c r="AI109" s="67"/>
      <c r="AJ109" s="66"/>
      <c r="AK109" s="67"/>
      <c r="AL109" s="67"/>
      <c r="AM109" s="67"/>
      <c r="AN109" s="67"/>
      <c r="AO109" s="68"/>
      <c r="AP109" s="68"/>
    </row>
    <row r="110" spans="1:42" ht="19" customHeight="1">
      <c r="A110" s="64"/>
      <c r="B110" s="64"/>
      <c r="C110" s="64"/>
      <c r="D110" s="64"/>
      <c r="E110" s="65"/>
      <c r="F110" s="66"/>
      <c r="G110" s="67"/>
      <c r="H110" s="67"/>
      <c r="I110" s="67"/>
      <c r="J110" s="67"/>
      <c r="K110" s="66"/>
      <c r="L110" s="67"/>
      <c r="M110" s="67"/>
      <c r="N110" s="67"/>
      <c r="O110" s="67"/>
      <c r="P110" s="66"/>
      <c r="Q110" s="67"/>
      <c r="R110" s="67"/>
      <c r="S110" s="67"/>
      <c r="T110" s="67"/>
      <c r="U110" s="66"/>
      <c r="V110" s="67"/>
      <c r="W110" s="67"/>
      <c r="X110" s="67"/>
      <c r="Y110" s="67"/>
      <c r="Z110" s="66"/>
      <c r="AA110" s="67"/>
      <c r="AB110" s="67"/>
      <c r="AC110" s="67"/>
      <c r="AD110" s="67"/>
      <c r="AE110" s="66"/>
      <c r="AF110" s="67"/>
      <c r="AG110" s="67"/>
      <c r="AH110" s="67"/>
      <c r="AI110" s="67"/>
      <c r="AJ110" s="66"/>
      <c r="AK110" s="67"/>
      <c r="AL110" s="67"/>
      <c r="AM110" s="67"/>
      <c r="AN110" s="67"/>
      <c r="AO110" s="68"/>
      <c r="AP110" s="68"/>
    </row>
    <row r="111" spans="1:42" ht="19" customHeight="1">
      <c r="A111" s="64"/>
      <c r="B111" s="64"/>
      <c r="C111" s="64"/>
      <c r="D111" s="64"/>
      <c r="E111" s="65"/>
      <c r="F111" s="66"/>
      <c r="G111" s="67"/>
      <c r="H111" s="67"/>
      <c r="I111" s="67"/>
      <c r="J111" s="67"/>
      <c r="K111" s="66"/>
      <c r="L111" s="67"/>
      <c r="M111" s="67"/>
      <c r="N111" s="67"/>
      <c r="O111" s="67"/>
      <c r="P111" s="66"/>
      <c r="Q111" s="67"/>
      <c r="R111" s="67"/>
      <c r="S111" s="67"/>
      <c r="T111" s="67"/>
      <c r="U111" s="66"/>
      <c r="V111" s="67"/>
      <c r="W111" s="67"/>
      <c r="X111" s="67"/>
      <c r="Y111" s="67"/>
      <c r="Z111" s="66"/>
      <c r="AA111" s="67"/>
      <c r="AB111" s="67"/>
      <c r="AC111" s="67"/>
      <c r="AD111" s="67"/>
      <c r="AE111" s="66"/>
      <c r="AF111" s="67"/>
      <c r="AG111" s="67"/>
      <c r="AH111" s="67"/>
      <c r="AI111" s="67"/>
      <c r="AJ111" s="66"/>
      <c r="AK111" s="67"/>
      <c r="AL111" s="67"/>
      <c r="AM111" s="67"/>
      <c r="AN111" s="67"/>
      <c r="AO111" s="68"/>
      <c r="AP111" s="68"/>
    </row>
    <row r="112" spans="1:42" ht="19" customHeight="1">
      <c r="A112" s="64"/>
      <c r="B112" s="64"/>
      <c r="C112" s="64"/>
      <c r="D112" s="64"/>
      <c r="E112" s="65"/>
      <c r="F112" s="66"/>
      <c r="G112" s="67"/>
      <c r="H112" s="67"/>
      <c r="I112" s="67"/>
      <c r="J112" s="67"/>
      <c r="K112" s="66"/>
      <c r="L112" s="67"/>
      <c r="M112" s="67"/>
      <c r="N112" s="67"/>
      <c r="O112" s="67"/>
      <c r="P112" s="66"/>
      <c r="Q112" s="67"/>
      <c r="R112" s="67"/>
      <c r="S112" s="67"/>
      <c r="T112" s="67"/>
      <c r="U112" s="66"/>
      <c r="V112" s="67"/>
      <c r="W112" s="67"/>
      <c r="X112" s="67"/>
      <c r="Y112" s="67"/>
      <c r="Z112" s="66"/>
      <c r="AA112" s="67"/>
      <c r="AB112" s="67"/>
      <c r="AC112" s="67"/>
      <c r="AD112" s="67"/>
      <c r="AE112" s="66"/>
      <c r="AF112" s="67"/>
      <c r="AG112" s="67"/>
      <c r="AH112" s="67"/>
      <c r="AI112" s="67"/>
      <c r="AJ112" s="66"/>
      <c r="AK112" s="67"/>
      <c r="AL112" s="67"/>
      <c r="AM112" s="67"/>
      <c r="AN112" s="67"/>
      <c r="AO112" s="68"/>
      <c r="AP112" s="68"/>
    </row>
    <row r="113" spans="1:42" ht="19" customHeight="1">
      <c r="A113" s="64"/>
      <c r="B113" s="64"/>
      <c r="C113" s="64"/>
      <c r="D113" s="64"/>
      <c r="E113" s="65"/>
      <c r="F113" s="66"/>
      <c r="G113" s="67"/>
      <c r="H113" s="67"/>
      <c r="I113" s="67"/>
      <c r="J113" s="67"/>
      <c r="K113" s="66"/>
      <c r="L113" s="67"/>
      <c r="M113" s="67"/>
      <c r="N113" s="67"/>
      <c r="O113" s="67"/>
      <c r="P113" s="66"/>
      <c r="Q113" s="67"/>
      <c r="R113" s="67"/>
      <c r="S113" s="67"/>
      <c r="T113" s="67"/>
      <c r="U113" s="66"/>
      <c r="V113" s="67"/>
      <c r="W113" s="67"/>
      <c r="X113" s="67"/>
      <c r="Y113" s="67"/>
      <c r="Z113" s="66"/>
      <c r="AA113" s="67"/>
      <c r="AB113" s="67"/>
      <c r="AC113" s="67"/>
      <c r="AD113" s="67"/>
      <c r="AE113" s="66"/>
      <c r="AF113" s="67"/>
      <c r="AG113" s="67"/>
      <c r="AH113" s="67"/>
      <c r="AI113" s="67"/>
      <c r="AJ113" s="66"/>
      <c r="AK113" s="67"/>
      <c r="AL113" s="67"/>
      <c r="AM113" s="67"/>
      <c r="AN113" s="67"/>
      <c r="AO113" s="68"/>
      <c r="AP113" s="68"/>
    </row>
    <row r="114" spans="1:42" ht="19" customHeight="1">
      <c r="A114" s="64"/>
      <c r="B114" s="64"/>
      <c r="C114" s="64"/>
      <c r="D114" s="64"/>
      <c r="E114" s="65"/>
      <c r="F114" s="66"/>
      <c r="G114" s="67"/>
      <c r="H114" s="67"/>
      <c r="I114" s="67"/>
      <c r="J114" s="67"/>
      <c r="K114" s="66"/>
      <c r="L114" s="67"/>
      <c r="M114" s="67"/>
      <c r="N114" s="67"/>
      <c r="O114" s="67"/>
      <c r="P114" s="66"/>
      <c r="Q114" s="67"/>
      <c r="R114" s="67"/>
      <c r="S114" s="67"/>
      <c r="T114" s="67"/>
      <c r="U114" s="66"/>
      <c r="V114" s="67"/>
      <c r="W114" s="67"/>
      <c r="X114" s="67"/>
      <c r="Y114" s="67"/>
      <c r="Z114" s="66"/>
      <c r="AA114" s="67"/>
      <c r="AB114" s="67"/>
      <c r="AC114" s="67"/>
      <c r="AD114" s="67"/>
      <c r="AE114" s="66"/>
      <c r="AF114" s="67"/>
      <c r="AG114" s="67"/>
      <c r="AH114" s="67"/>
      <c r="AI114" s="67"/>
      <c r="AJ114" s="66"/>
      <c r="AK114" s="67"/>
      <c r="AL114" s="67"/>
      <c r="AM114" s="67"/>
      <c r="AN114" s="67"/>
      <c r="AO114" s="68"/>
      <c r="AP114" s="68"/>
    </row>
    <row r="115" spans="1:42" ht="19" customHeight="1">
      <c r="A115" s="64"/>
      <c r="B115" s="64"/>
      <c r="C115" s="64"/>
      <c r="D115" s="64"/>
      <c r="E115" s="65"/>
      <c r="F115" s="66"/>
      <c r="G115" s="67"/>
      <c r="H115" s="67"/>
      <c r="I115" s="67"/>
      <c r="J115" s="67"/>
      <c r="K115" s="66"/>
      <c r="L115" s="67"/>
      <c r="M115" s="67"/>
      <c r="N115" s="67"/>
      <c r="O115" s="67"/>
      <c r="P115" s="66"/>
      <c r="Q115" s="67"/>
      <c r="R115" s="67"/>
      <c r="S115" s="67"/>
      <c r="T115" s="67"/>
      <c r="U115" s="66"/>
      <c r="V115" s="67"/>
      <c r="W115" s="67"/>
      <c r="X115" s="67"/>
      <c r="Y115" s="67"/>
      <c r="Z115" s="66"/>
      <c r="AA115" s="67"/>
      <c r="AB115" s="67"/>
      <c r="AC115" s="67"/>
      <c r="AD115" s="67"/>
      <c r="AE115" s="66"/>
      <c r="AF115" s="67"/>
      <c r="AG115" s="67"/>
      <c r="AH115" s="67"/>
      <c r="AI115" s="67"/>
      <c r="AJ115" s="66"/>
      <c r="AK115" s="67"/>
      <c r="AL115" s="67"/>
      <c r="AM115" s="67"/>
      <c r="AN115" s="67"/>
      <c r="AO115" s="68"/>
      <c r="AP115" s="68"/>
    </row>
    <row r="116" spans="1:42" ht="19" customHeight="1">
      <c r="A116" s="64"/>
      <c r="B116" s="64"/>
      <c r="C116" s="64"/>
      <c r="D116" s="64"/>
      <c r="E116" s="65"/>
      <c r="F116" s="66"/>
      <c r="G116" s="67"/>
      <c r="H116" s="67"/>
      <c r="I116" s="67"/>
      <c r="J116" s="67"/>
      <c r="K116" s="66"/>
      <c r="L116" s="67"/>
      <c r="M116" s="67"/>
      <c r="N116" s="67"/>
      <c r="O116" s="67"/>
      <c r="P116" s="66"/>
      <c r="Q116" s="67"/>
      <c r="R116" s="67"/>
      <c r="S116" s="67"/>
      <c r="T116" s="67"/>
      <c r="U116" s="66"/>
      <c r="V116" s="67"/>
      <c r="W116" s="67"/>
      <c r="X116" s="67"/>
      <c r="Y116" s="67"/>
      <c r="Z116" s="66"/>
      <c r="AA116" s="67"/>
      <c r="AB116" s="67"/>
      <c r="AC116" s="67"/>
      <c r="AD116" s="67"/>
      <c r="AE116" s="66"/>
      <c r="AF116" s="67"/>
      <c r="AG116" s="67"/>
      <c r="AH116" s="67"/>
      <c r="AI116" s="67"/>
      <c r="AJ116" s="66"/>
      <c r="AK116" s="67"/>
      <c r="AL116" s="67"/>
      <c r="AM116" s="67"/>
      <c r="AN116" s="67"/>
      <c r="AO116" s="68"/>
      <c r="AP116" s="68"/>
    </row>
    <row r="117" spans="1:42" ht="19" customHeight="1">
      <c r="A117" s="64"/>
      <c r="B117" s="64"/>
      <c r="C117" s="64"/>
      <c r="D117" s="64"/>
      <c r="E117" s="65"/>
      <c r="F117" s="66"/>
      <c r="G117" s="67"/>
      <c r="H117" s="67"/>
      <c r="I117" s="67"/>
      <c r="J117" s="67"/>
      <c r="K117" s="66"/>
      <c r="L117" s="67"/>
      <c r="M117" s="67"/>
      <c r="N117" s="67"/>
      <c r="O117" s="67"/>
      <c r="P117" s="66"/>
      <c r="Q117" s="67"/>
      <c r="R117" s="67"/>
      <c r="S117" s="67"/>
      <c r="T117" s="67"/>
      <c r="U117" s="66"/>
      <c r="V117" s="67"/>
      <c r="W117" s="67"/>
      <c r="X117" s="67"/>
      <c r="Y117" s="67"/>
      <c r="Z117" s="66"/>
      <c r="AA117" s="67"/>
      <c r="AB117" s="67"/>
      <c r="AC117" s="67"/>
      <c r="AD117" s="67"/>
      <c r="AE117" s="66"/>
      <c r="AF117" s="67"/>
      <c r="AG117" s="67"/>
      <c r="AH117" s="67"/>
      <c r="AI117" s="67"/>
      <c r="AJ117" s="66"/>
      <c r="AK117" s="67"/>
      <c r="AL117" s="67"/>
      <c r="AM117" s="67"/>
      <c r="AN117" s="67"/>
      <c r="AO117" s="68"/>
      <c r="AP117" s="68"/>
    </row>
    <row r="118" spans="1:42" ht="19" customHeight="1">
      <c r="A118" s="64"/>
      <c r="B118" s="64"/>
      <c r="C118" s="64"/>
      <c r="D118" s="64"/>
      <c r="E118" s="65"/>
      <c r="F118" s="66"/>
      <c r="G118" s="67"/>
      <c r="H118" s="67"/>
      <c r="I118" s="67"/>
      <c r="J118" s="67"/>
      <c r="K118" s="66"/>
      <c r="L118" s="67"/>
      <c r="M118" s="67"/>
      <c r="N118" s="67"/>
      <c r="O118" s="67"/>
      <c r="P118" s="66"/>
      <c r="Q118" s="67"/>
      <c r="R118" s="67"/>
      <c r="S118" s="67"/>
      <c r="T118" s="67"/>
      <c r="U118" s="66"/>
      <c r="V118" s="67"/>
      <c r="W118" s="67"/>
      <c r="X118" s="67"/>
      <c r="Y118" s="67"/>
      <c r="Z118" s="66"/>
      <c r="AA118" s="67"/>
      <c r="AB118" s="67"/>
      <c r="AC118" s="67"/>
      <c r="AD118" s="67"/>
      <c r="AE118" s="66"/>
      <c r="AF118" s="67"/>
      <c r="AG118" s="67"/>
      <c r="AH118" s="67"/>
      <c r="AI118" s="67"/>
      <c r="AJ118" s="66"/>
      <c r="AK118" s="67"/>
      <c r="AL118" s="67"/>
      <c r="AM118" s="67"/>
      <c r="AN118" s="67"/>
      <c r="AO118" s="68"/>
      <c r="AP118" s="68"/>
    </row>
    <row r="119" spans="1:42" ht="19" customHeight="1">
      <c r="A119" s="64"/>
      <c r="B119" s="64"/>
      <c r="C119" s="64"/>
      <c r="D119" s="64"/>
      <c r="E119" s="65"/>
      <c r="F119" s="66"/>
      <c r="G119" s="67"/>
      <c r="H119" s="67"/>
      <c r="I119" s="67"/>
      <c r="J119" s="67"/>
      <c r="K119" s="66"/>
      <c r="L119" s="67"/>
      <c r="M119" s="67"/>
      <c r="N119" s="67"/>
      <c r="O119" s="67"/>
      <c r="P119" s="66"/>
      <c r="Q119" s="67"/>
      <c r="R119" s="67"/>
      <c r="S119" s="67"/>
      <c r="T119" s="67"/>
      <c r="U119" s="66"/>
      <c r="V119" s="67"/>
      <c r="W119" s="67"/>
      <c r="X119" s="67"/>
      <c r="Y119" s="67"/>
      <c r="Z119" s="66"/>
      <c r="AA119" s="67"/>
      <c r="AB119" s="67"/>
      <c r="AC119" s="67"/>
      <c r="AD119" s="67"/>
      <c r="AE119" s="66"/>
      <c r="AF119" s="67"/>
      <c r="AG119" s="67"/>
      <c r="AH119" s="67"/>
      <c r="AI119" s="67"/>
      <c r="AJ119" s="66"/>
      <c r="AK119" s="67"/>
      <c r="AL119" s="67"/>
      <c r="AM119" s="67"/>
      <c r="AN119" s="67"/>
      <c r="AO119" s="68"/>
      <c r="AP119" s="68"/>
    </row>
    <row r="120" spans="1:42" ht="19" customHeight="1">
      <c r="A120" s="64"/>
      <c r="B120" s="64"/>
      <c r="C120" s="64"/>
      <c r="D120" s="64"/>
      <c r="E120" s="65"/>
      <c r="F120" s="66"/>
      <c r="G120" s="67"/>
      <c r="H120" s="67"/>
      <c r="I120" s="67"/>
      <c r="J120" s="67"/>
      <c r="K120" s="66"/>
      <c r="L120" s="67"/>
      <c r="M120" s="67"/>
      <c r="N120" s="67"/>
      <c r="O120" s="67"/>
      <c r="P120" s="66"/>
      <c r="Q120" s="67"/>
      <c r="R120" s="67"/>
      <c r="S120" s="67"/>
      <c r="T120" s="67"/>
      <c r="U120" s="66"/>
      <c r="V120" s="67"/>
      <c r="W120" s="67"/>
      <c r="X120" s="67"/>
      <c r="Y120" s="67"/>
      <c r="Z120" s="66"/>
      <c r="AA120" s="67"/>
      <c r="AB120" s="67"/>
      <c r="AC120" s="67"/>
      <c r="AD120" s="67"/>
      <c r="AE120" s="66"/>
      <c r="AF120" s="67"/>
      <c r="AG120" s="67"/>
      <c r="AH120" s="67"/>
      <c r="AI120" s="67"/>
      <c r="AJ120" s="66"/>
      <c r="AK120" s="67"/>
      <c r="AL120" s="67"/>
      <c r="AM120" s="67"/>
      <c r="AN120" s="67"/>
      <c r="AO120" s="68"/>
      <c r="AP120" s="68"/>
    </row>
    <row r="121" spans="1:42" ht="19" customHeight="1">
      <c r="A121" s="64"/>
      <c r="B121" s="64"/>
      <c r="C121" s="64"/>
      <c r="D121" s="64"/>
      <c r="E121" s="65"/>
      <c r="F121" s="66"/>
      <c r="G121" s="67"/>
      <c r="H121" s="67"/>
      <c r="I121" s="67"/>
      <c r="J121" s="67"/>
      <c r="K121" s="66"/>
      <c r="L121" s="67"/>
      <c r="M121" s="67"/>
      <c r="N121" s="67"/>
      <c r="O121" s="67"/>
      <c r="P121" s="66"/>
      <c r="Q121" s="67"/>
      <c r="R121" s="67"/>
      <c r="S121" s="67"/>
      <c r="T121" s="67"/>
      <c r="U121" s="66"/>
      <c r="V121" s="67"/>
      <c r="W121" s="67"/>
      <c r="X121" s="67"/>
      <c r="Y121" s="67"/>
      <c r="Z121" s="66"/>
      <c r="AA121" s="67"/>
      <c r="AB121" s="67"/>
      <c r="AC121" s="67"/>
      <c r="AD121" s="67"/>
      <c r="AE121" s="66"/>
      <c r="AF121" s="67"/>
      <c r="AG121" s="67"/>
      <c r="AH121" s="67"/>
      <c r="AI121" s="67"/>
      <c r="AJ121" s="66"/>
      <c r="AK121" s="67"/>
      <c r="AL121" s="67"/>
      <c r="AM121" s="67"/>
      <c r="AN121" s="67"/>
      <c r="AO121" s="68"/>
      <c r="AP121" s="68"/>
    </row>
    <row r="122" spans="1:42" ht="19" customHeight="1">
      <c r="A122" s="64"/>
      <c r="B122" s="64"/>
      <c r="C122" s="64"/>
      <c r="D122" s="64"/>
      <c r="E122" s="65"/>
      <c r="F122" s="66"/>
      <c r="G122" s="67"/>
      <c r="H122" s="67"/>
      <c r="I122" s="67"/>
      <c r="J122" s="67"/>
      <c r="K122" s="66"/>
      <c r="L122" s="67"/>
      <c r="M122" s="67"/>
      <c r="N122" s="67"/>
      <c r="O122" s="67"/>
      <c r="P122" s="66"/>
      <c r="Q122" s="67"/>
      <c r="R122" s="67"/>
      <c r="S122" s="67"/>
      <c r="T122" s="67"/>
      <c r="U122" s="66"/>
      <c r="V122" s="67"/>
      <c r="W122" s="67"/>
      <c r="X122" s="67"/>
      <c r="Y122" s="67"/>
      <c r="Z122" s="66"/>
      <c r="AA122" s="67"/>
      <c r="AB122" s="67"/>
      <c r="AC122" s="67"/>
      <c r="AD122" s="67"/>
      <c r="AE122" s="66"/>
      <c r="AF122" s="67"/>
      <c r="AG122" s="67"/>
      <c r="AH122" s="67"/>
      <c r="AI122" s="67"/>
      <c r="AJ122" s="66"/>
      <c r="AK122" s="67"/>
      <c r="AL122" s="67"/>
      <c r="AM122" s="67"/>
      <c r="AN122" s="67"/>
      <c r="AO122" s="68"/>
      <c r="AP122" s="68"/>
    </row>
    <row r="123" spans="1:42" ht="19" customHeight="1">
      <c r="A123" s="64"/>
      <c r="B123" s="64"/>
      <c r="C123" s="64"/>
      <c r="D123" s="64"/>
      <c r="E123" s="65"/>
      <c r="F123" s="66"/>
      <c r="G123" s="67"/>
      <c r="H123" s="67"/>
      <c r="I123" s="67"/>
      <c r="J123" s="67"/>
      <c r="K123" s="66"/>
      <c r="L123" s="67"/>
      <c r="M123" s="67"/>
      <c r="N123" s="67"/>
      <c r="O123" s="67"/>
      <c r="P123" s="66"/>
      <c r="Q123" s="67"/>
      <c r="R123" s="67"/>
      <c r="S123" s="67"/>
      <c r="T123" s="67"/>
      <c r="U123" s="66"/>
      <c r="V123" s="67"/>
      <c r="W123" s="67"/>
      <c r="X123" s="67"/>
      <c r="Y123" s="67"/>
      <c r="Z123" s="66"/>
      <c r="AA123" s="67"/>
      <c r="AB123" s="67"/>
      <c r="AC123" s="67"/>
      <c r="AD123" s="67"/>
      <c r="AE123" s="66"/>
      <c r="AF123" s="67"/>
      <c r="AG123" s="67"/>
      <c r="AH123" s="67"/>
      <c r="AI123" s="67"/>
      <c r="AJ123" s="66"/>
      <c r="AK123" s="67"/>
      <c r="AL123" s="67"/>
      <c r="AM123" s="67"/>
      <c r="AN123" s="67"/>
      <c r="AO123" s="68"/>
      <c r="AP123" s="68"/>
    </row>
    <row r="124" spans="1:42" ht="19" customHeight="1">
      <c r="A124" s="64"/>
      <c r="B124" s="64"/>
      <c r="C124" s="64"/>
      <c r="D124" s="64"/>
      <c r="E124" s="65"/>
      <c r="F124" s="66"/>
      <c r="G124" s="67"/>
      <c r="H124" s="67"/>
      <c r="I124" s="67"/>
      <c r="J124" s="67"/>
      <c r="K124" s="66"/>
      <c r="L124" s="67"/>
      <c r="M124" s="67"/>
      <c r="N124" s="67"/>
      <c r="O124" s="67"/>
      <c r="P124" s="66"/>
      <c r="Q124" s="67"/>
      <c r="R124" s="67"/>
      <c r="S124" s="67"/>
      <c r="T124" s="67"/>
      <c r="U124" s="66"/>
      <c r="V124" s="67"/>
      <c r="W124" s="67"/>
      <c r="X124" s="67"/>
      <c r="Y124" s="67"/>
      <c r="Z124" s="66"/>
      <c r="AA124" s="67"/>
      <c r="AB124" s="67"/>
      <c r="AC124" s="67"/>
      <c r="AD124" s="67"/>
      <c r="AE124" s="66"/>
      <c r="AF124" s="67"/>
      <c r="AG124" s="67"/>
      <c r="AH124" s="67"/>
      <c r="AI124" s="67"/>
      <c r="AJ124" s="66"/>
      <c r="AK124" s="67"/>
      <c r="AL124" s="67"/>
      <c r="AM124" s="67"/>
      <c r="AN124" s="67"/>
      <c r="AO124" s="68"/>
      <c r="AP124" s="68"/>
    </row>
    <row r="125" spans="1:42" ht="19" customHeight="1">
      <c r="A125" s="64"/>
      <c r="B125" s="64"/>
      <c r="C125" s="64"/>
      <c r="D125" s="64"/>
      <c r="E125" s="65"/>
      <c r="F125" s="66"/>
      <c r="G125" s="67"/>
      <c r="H125" s="67"/>
      <c r="I125" s="67"/>
      <c r="J125" s="67"/>
      <c r="K125" s="66"/>
      <c r="L125" s="67"/>
      <c r="M125" s="67"/>
      <c r="N125" s="67"/>
      <c r="O125" s="67"/>
      <c r="P125" s="66"/>
      <c r="Q125" s="67"/>
      <c r="R125" s="67"/>
      <c r="S125" s="67"/>
      <c r="T125" s="67"/>
      <c r="U125" s="66"/>
      <c r="V125" s="67"/>
      <c r="W125" s="67"/>
      <c r="X125" s="67"/>
      <c r="Y125" s="67"/>
      <c r="Z125" s="66"/>
      <c r="AA125" s="67"/>
      <c r="AB125" s="67"/>
      <c r="AC125" s="67"/>
      <c r="AD125" s="67"/>
      <c r="AE125" s="66"/>
      <c r="AF125" s="67"/>
      <c r="AG125" s="67"/>
      <c r="AH125" s="67"/>
      <c r="AI125" s="67"/>
      <c r="AJ125" s="66"/>
      <c r="AK125" s="67"/>
      <c r="AL125" s="67"/>
      <c r="AM125" s="67"/>
      <c r="AN125" s="67"/>
      <c r="AO125" s="68"/>
      <c r="AP125" s="68"/>
    </row>
    <row r="126" spans="1:42" ht="19" customHeight="1">
      <c r="A126" s="64"/>
      <c r="B126" s="64"/>
      <c r="C126" s="64"/>
      <c r="D126" s="64"/>
      <c r="E126" s="65"/>
      <c r="F126" s="66"/>
      <c r="G126" s="67"/>
      <c r="H126" s="67"/>
      <c r="I126" s="67"/>
      <c r="J126" s="67"/>
      <c r="K126" s="66"/>
      <c r="L126" s="67"/>
      <c r="M126" s="67"/>
      <c r="N126" s="67"/>
      <c r="O126" s="67"/>
      <c r="P126" s="66"/>
      <c r="Q126" s="67"/>
      <c r="R126" s="67"/>
      <c r="S126" s="67"/>
      <c r="T126" s="67"/>
      <c r="U126" s="66"/>
      <c r="V126" s="67"/>
      <c r="W126" s="67"/>
      <c r="X126" s="67"/>
      <c r="Y126" s="67"/>
      <c r="Z126" s="66"/>
      <c r="AA126" s="67"/>
      <c r="AB126" s="67"/>
      <c r="AC126" s="67"/>
      <c r="AD126" s="67"/>
      <c r="AE126" s="66"/>
      <c r="AF126" s="67"/>
      <c r="AG126" s="67"/>
      <c r="AH126" s="67"/>
      <c r="AI126" s="67"/>
      <c r="AJ126" s="66"/>
      <c r="AK126" s="67"/>
      <c r="AL126" s="67"/>
      <c r="AM126" s="67"/>
      <c r="AN126" s="67"/>
      <c r="AO126" s="68"/>
      <c r="AP126" s="68"/>
    </row>
    <row r="127" spans="1:42" ht="19" customHeight="1">
      <c r="A127" s="64"/>
      <c r="B127" s="64"/>
      <c r="C127" s="64"/>
      <c r="D127" s="64"/>
      <c r="E127" s="65"/>
      <c r="F127" s="66"/>
      <c r="G127" s="67"/>
      <c r="H127" s="67"/>
      <c r="I127" s="67"/>
      <c r="J127" s="67"/>
      <c r="K127" s="66"/>
      <c r="L127" s="67"/>
      <c r="M127" s="67"/>
      <c r="N127" s="67"/>
      <c r="O127" s="67"/>
      <c r="P127" s="66"/>
      <c r="Q127" s="67"/>
      <c r="R127" s="67"/>
      <c r="S127" s="67"/>
      <c r="T127" s="67"/>
      <c r="U127" s="66"/>
      <c r="V127" s="67"/>
      <c r="W127" s="67"/>
      <c r="X127" s="67"/>
      <c r="Y127" s="67"/>
      <c r="Z127" s="66"/>
      <c r="AA127" s="67"/>
      <c r="AB127" s="67"/>
      <c r="AC127" s="67"/>
      <c r="AD127" s="67"/>
      <c r="AE127" s="66"/>
      <c r="AF127" s="67"/>
      <c r="AG127" s="67"/>
      <c r="AH127" s="67"/>
      <c r="AI127" s="67"/>
      <c r="AJ127" s="66"/>
      <c r="AK127" s="67"/>
      <c r="AL127" s="67"/>
      <c r="AM127" s="67"/>
      <c r="AN127" s="67"/>
      <c r="AO127" s="68"/>
      <c r="AP127" s="68"/>
    </row>
    <row r="128" spans="1:42" ht="19" customHeight="1">
      <c r="A128" s="64"/>
      <c r="B128" s="64"/>
      <c r="C128" s="64"/>
      <c r="D128" s="64"/>
      <c r="E128" s="65"/>
      <c r="F128" s="66"/>
      <c r="G128" s="67"/>
      <c r="H128" s="67"/>
      <c r="I128" s="67"/>
      <c r="J128" s="67"/>
      <c r="K128" s="66"/>
      <c r="L128" s="67"/>
      <c r="M128" s="67"/>
      <c r="N128" s="67"/>
      <c r="O128" s="67"/>
      <c r="P128" s="66"/>
      <c r="Q128" s="67"/>
      <c r="R128" s="67"/>
      <c r="S128" s="67"/>
      <c r="T128" s="67"/>
      <c r="U128" s="66"/>
      <c r="V128" s="67"/>
      <c r="W128" s="67"/>
      <c r="X128" s="67"/>
      <c r="Y128" s="67"/>
      <c r="Z128" s="66"/>
      <c r="AA128" s="67"/>
      <c r="AB128" s="67"/>
      <c r="AC128" s="67"/>
      <c r="AD128" s="67"/>
      <c r="AE128" s="66"/>
      <c r="AF128" s="67"/>
      <c r="AG128" s="67"/>
      <c r="AH128" s="67"/>
      <c r="AI128" s="67"/>
      <c r="AJ128" s="66"/>
      <c r="AK128" s="67"/>
      <c r="AL128" s="67"/>
      <c r="AM128" s="67"/>
      <c r="AN128" s="67"/>
      <c r="AO128" s="68"/>
      <c r="AP128" s="68"/>
    </row>
    <row r="129" spans="1:42" ht="19" customHeight="1">
      <c r="A129" s="64"/>
      <c r="B129" s="64"/>
      <c r="C129" s="64"/>
      <c r="D129" s="64"/>
      <c r="E129" s="65"/>
      <c r="F129" s="66"/>
      <c r="G129" s="67"/>
      <c r="H129" s="67"/>
      <c r="I129" s="67"/>
      <c r="J129" s="67"/>
      <c r="K129" s="66"/>
      <c r="L129" s="67"/>
      <c r="M129" s="67"/>
      <c r="N129" s="67"/>
      <c r="O129" s="67"/>
      <c r="P129" s="66"/>
      <c r="Q129" s="67"/>
      <c r="R129" s="67"/>
      <c r="S129" s="67"/>
      <c r="T129" s="67"/>
      <c r="U129" s="66"/>
      <c r="V129" s="67"/>
      <c r="W129" s="67"/>
      <c r="X129" s="67"/>
      <c r="Y129" s="67"/>
      <c r="Z129" s="66"/>
      <c r="AA129" s="67"/>
      <c r="AB129" s="67"/>
      <c r="AC129" s="67"/>
      <c r="AD129" s="67"/>
      <c r="AE129" s="66"/>
      <c r="AF129" s="67"/>
      <c r="AG129" s="67"/>
      <c r="AH129" s="67"/>
      <c r="AI129" s="67"/>
      <c r="AJ129" s="66"/>
      <c r="AK129" s="67"/>
      <c r="AL129" s="67"/>
      <c r="AM129" s="67"/>
      <c r="AN129" s="67"/>
      <c r="AO129" s="68"/>
      <c r="AP129" s="68"/>
    </row>
    <row r="130" spans="1:42" ht="19" customHeight="1">
      <c r="A130" s="64"/>
      <c r="B130" s="64"/>
      <c r="C130" s="64"/>
      <c r="D130" s="64"/>
      <c r="E130" s="65"/>
      <c r="F130" s="66"/>
      <c r="G130" s="67"/>
      <c r="H130" s="67"/>
      <c r="I130" s="67"/>
      <c r="J130" s="67"/>
      <c r="K130" s="66"/>
      <c r="L130" s="67"/>
      <c r="M130" s="67"/>
      <c r="N130" s="67"/>
      <c r="O130" s="67"/>
      <c r="P130" s="66"/>
      <c r="Q130" s="67"/>
      <c r="R130" s="67"/>
      <c r="S130" s="67"/>
      <c r="T130" s="67"/>
      <c r="U130" s="66"/>
      <c r="V130" s="67"/>
      <c r="W130" s="67"/>
      <c r="X130" s="67"/>
      <c r="Y130" s="67"/>
      <c r="Z130" s="66"/>
      <c r="AA130" s="67"/>
      <c r="AB130" s="67"/>
      <c r="AC130" s="67"/>
      <c r="AD130" s="67"/>
      <c r="AE130" s="66"/>
      <c r="AF130" s="67"/>
      <c r="AG130" s="67"/>
      <c r="AH130" s="67"/>
      <c r="AI130" s="67"/>
      <c r="AJ130" s="66"/>
      <c r="AK130" s="67"/>
      <c r="AL130" s="67"/>
      <c r="AM130" s="67"/>
      <c r="AN130" s="67"/>
      <c r="AO130" s="68"/>
      <c r="AP130" s="68"/>
    </row>
    <row r="131" spans="1:42" ht="19" customHeight="1">
      <c r="A131" s="64"/>
      <c r="B131" s="64"/>
      <c r="C131" s="64"/>
      <c r="D131" s="64"/>
      <c r="E131" s="65"/>
      <c r="F131" s="66"/>
      <c r="G131" s="67"/>
      <c r="H131" s="67"/>
      <c r="I131" s="67"/>
      <c r="J131" s="67"/>
      <c r="K131" s="66"/>
      <c r="L131" s="67"/>
      <c r="M131" s="67"/>
      <c r="N131" s="67"/>
      <c r="O131" s="67"/>
      <c r="P131" s="66"/>
      <c r="Q131" s="67"/>
      <c r="R131" s="67"/>
      <c r="S131" s="67"/>
      <c r="T131" s="67"/>
      <c r="U131" s="66"/>
      <c r="V131" s="67"/>
      <c r="W131" s="67"/>
      <c r="X131" s="67"/>
      <c r="Y131" s="67"/>
      <c r="Z131" s="66"/>
      <c r="AA131" s="67"/>
      <c r="AB131" s="67"/>
      <c r="AC131" s="67"/>
      <c r="AD131" s="67"/>
      <c r="AE131" s="66"/>
      <c r="AF131" s="67"/>
      <c r="AG131" s="67"/>
      <c r="AH131" s="67"/>
      <c r="AI131" s="67"/>
      <c r="AJ131" s="66"/>
      <c r="AK131" s="67"/>
      <c r="AL131" s="67"/>
      <c r="AM131" s="67"/>
      <c r="AN131" s="67"/>
      <c r="AO131" s="68"/>
      <c r="AP131" s="68"/>
    </row>
    <row r="132" spans="1:42" ht="19" customHeight="1">
      <c r="A132" s="64"/>
      <c r="B132" s="64"/>
      <c r="C132" s="64"/>
      <c r="D132" s="64"/>
      <c r="E132" s="65"/>
      <c r="F132" s="66"/>
      <c r="G132" s="67"/>
      <c r="H132" s="67"/>
      <c r="I132" s="67"/>
      <c r="J132" s="67"/>
      <c r="K132" s="66"/>
      <c r="L132" s="67"/>
      <c r="M132" s="67"/>
      <c r="N132" s="67"/>
      <c r="O132" s="67"/>
      <c r="P132" s="66"/>
      <c r="Q132" s="67"/>
      <c r="R132" s="67"/>
      <c r="S132" s="67"/>
      <c r="T132" s="67"/>
      <c r="U132" s="66"/>
      <c r="V132" s="67"/>
      <c r="W132" s="67"/>
      <c r="X132" s="67"/>
      <c r="Y132" s="67"/>
      <c r="Z132" s="66"/>
      <c r="AA132" s="67"/>
      <c r="AB132" s="67"/>
      <c r="AC132" s="67"/>
      <c r="AD132" s="67"/>
      <c r="AE132" s="66"/>
      <c r="AF132" s="67"/>
      <c r="AG132" s="67"/>
      <c r="AH132" s="67"/>
      <c r="AI132" s="67"/>
      <c r="AJ132" s="66"/>
      <c r="AK132" s="67"/>
      <c r="AL132" s="67"/>
      <c r="AM132" s="67"/>
      <c r="AN132" s="67"/>
      <c r="AO132" s="68"/>
      <c r="AP132" s="68"/>
    </row>
    <row r="133" spans="1:42" ht="19" customHeight="1">
      <c r="A133" s="64"/>
      <c r="B133" s="201"/>
      <c r="C133" s="64"/>
      <c r="D133" s="64"/>
      <c r="E133" s="65"/>
      <c r="F133" s="66"/>
      <c r="G133" s="67"/>
      <c r="H133" s="67"/>
      <c r="I133" s="67"/>
      <c r="J133" s="67"/>
      <c r="K133" s="66"/>
      <c r="L133" s="67"/>
      <c r="M133" s="67"/>
      <c r="N133" s="67"/>
      <c r="O133" s="67"/>
      <c r="P133" s="66"/>
      <c r="Q133" s="67"/>
      <c r="R133" s="67"/>
      <c r="S133" s="67"/>
      <c r="T133" s="67"/>
      <c r="U133" s="66"/>
      <c r="V133" s="67"/>
      <c r="W133" s="67"/>
      <c r="X133" s="67"/>
      <c r="Y133" s="67"/>
      <c r="Z133" s="66"/>
      <c r="AA133" s="67"/>
      <c r="AB133" s="67"/>
      <c r="AC133" s="67"/>
      <c r="AD133" s="67"/>
      <c r="AE133" s="66"/>
      <c r="AF133" s="67"/>
      <c r="AG133" s="67"/>
      <c r="AH133" s="67"/>
      <c r="AI133" s="67"/>
      <c r="AJ133" s="66"/>
      <c r="AK133" s="67"/>
      <c r="AL133" s="67"/>
      <c r="AM133" s="67"/>
      <c r="AN133" s="67"/>
      <c r="AO133" s="68"/>
      <c r="AP133" s="68"/>
    </row>
    <row r="134" spans="1:42" ht="19" customHeight="1">
      <c r="A134" s="64"/>
      <c r="B134" s="64"/>
      <c r="C134" s="64"/>
      <c r="D134" s="64"/>
      <c r="E134" s="65"/>
      <c r="F134" s="66"/>
      <c r="G134" s="67"/>
      <c r="H134" s="67"/>
      <c r="I134" s="67"/>
      <c r="J134" s="67"/>
      <c r="K134" s="66"/>
      <c r="L134" s="67"/>
      <c r="M134" s="67"/>
      <c r="N134" s="67"/>
      <c r="O134" s="67"/>
      <c r="P134" s="66"/>
      <c r="Q134" s="67"/>
      <c r="R134" s="67"/>
      <c r="S134" s="67"/>
      <c r="T134" s="67"/>
      <c r="U134" s="66"/>
      <c r="V134" s="67"/>
      <c r="W134" s="67"/>
      <c r="X134" s="67"/>
      <c r="Y134" s="67"/>
      <c r="Z134" s="66"/>
      <c r="AA134" s="67"/>
      <c r="AB134" s="67"/>
      <c r="AC134" s="67"/>
      <c r="AD134" s="67"/>
      <c r="AE134" s="66"/>
      <c r="AF134" s="67"/>
      <c r="AG134" s="67"/>
      <c r="AH134" s="67"/>
      <c r="AI134" s="67"/>
      <c r="AJ134" s="66"/>
      <c r="AK134" s="67"/>
      <c r="AL134" s="67"/>
      <c r="AM134" s="67"/>
      <c r="AN134" s="67"/>
      <c r="AO134" s="68"/>
      <c r="AP134" s="68"/>
    </row>
    <row r="135" spans="1:42" ht="19" customHeight="1">
      <c r="A135" s="64"/>
      <c r="B135" s="64"/>
      <c r="C135" s="64"/>
      <c r="D135" s="64"/>
      <c r="E135" s="65"/>
      <c r="F135" s="66"/>
      <c r="G135" s="67"/>
      <c r="H135" s="67"/>
      <c r="I135" s="67"/>
      <c r="J135" s="67"/>
      <c r="K135" s="66"/>
      <c r="L135" s="67"/>
      <c r="M135" s="67"/>
      <c r="N135" s="67"/>
      <c r="O135" s="67"/>
      <c r="P135" s="66"/>
      <c r="Q135" s="67"/>
      <c r="R135" s="67"/>
      <c r="S135" s="67"/>
      <c r="T135" s="67"/>
      <c r="U135" s="66"/>
      <c r="V135" s="67"/>
      <c r="W135" s="67"/>
      <c r="X135" s="67"/>
      <c r="Y135" s="67"/>
      <c r="Z135" s="66"/>
      <c r="AA135" s="67"/>
      <c r="AB135" s="67"/>
      <c r="AC135" s="67"/>
      <c r="AD135" s="67"/>
      <c r="AE135" s="66"/>
      <c r="AF135" s="67"/>
      <c r="AG135" s="67"/>
      <c r="AH135" s="67"/>
      <c r="AI135" s="67"/>
      <c r="AJ135" s="66"/>
      <c r="AK135" s="67"/>
      <c r="AL135" s="67"/>
      <c r="AM135" s="67"/>
      <c r="AN135" s="67"/>
      <c r="AO135" s="68"/>
      <c r="AP135" s="68"/>
    </row>
    <row r="136" spans="1:42" ht="19" customHeight="1">
      <c r="A136" s="64"/>
      <c r="B136" s="64"/>
      <c r="C136" s="64"/>
      <c r="D136" s="64"/>
      <c r="E136" s="65"/>
      <c r="F136" s="66"/>
      <c r="G136" s="67"/>
      <c r="H136" s="67"/>
      <c r="I136" s="67"/>
      <c r="J136" s="67"/>
      <c r="K136" s="66"/>
      <c r="L136" s="67"/>
      <c r="M136" s="67"/>
      <c r="N136" s="67"/>
      <c r="O136" s="67"/>
      <c r="P136" s="66"/>
      <c r="Q136" s="67"/>
      <c r="R136" s="67"/>
      <c r="S136" s="67"/>
      <c r="T136" s="67"/>
      <c r="U136" s="66"/>
      <c r="V136" s="67"/>
      <c r="W136" s="67"/>
      <c r="X136" s="67"/>
      <c r="Y136" s="67"/>
      <c r="Z136" s="66"/>
      <c r="AA136" s="67"/>
      <c r="AB136" s="67"/>
      <c r="AC136" s="67"/>
      <c r="AD136" s="67"/>
      <c r="AE136" s="66"/>
      <c r="AF136" s="67"/>
      <c r="AG136" s="67"/>
      <c r="AH136" s="67"/>
      <c r="AI136" s="67"/>
      <c r="AJ136" s="66"/>
      <c r="AK136" s="67"/>
      <c r="AL136" s="67"/>
      <c r="AM136" s="67"/>
      <c r="AN136" s="67"/>
      <c r="AO136" s="68"/>
      <c r="AP136" s="68"/>
    </row>
    <row r="137" spans="1:42" ht="19" customHeight="1">
      <c r="A137" s="64"/>
      <c r="B137" s="64"/>
      <c r="C137" s="64"/>
      <c r="D137" s="64"/>
      <c r="E137" s="65"/>
      <c r="F137" s="66"/>
      <c r="G137" s="67"/>
      <c r="H137" s="67"/>
      <c r="I137" s="67"/>
      <c r="J137" s="67"/>
      <c r="K137" s="66"/>
      <c r="L137" s="67"/>
      <c r="M137" s="67"/>
      <c r="N137" s="67"/>
      <c r="O137" s="67"/>
      <c r="P137" s="66"/>
      <c r="Q137" s="67"/>
      <c r="R137" s="67"/>
      <c r="S137" s="67"/>
      <c r="T137" s="67"/>
      <c r="U137" s="66"/>
      <c r="V137" s="67"/>
      <c r="W137" s="67"/>
      <c r="X137" s="67"/>
      <c r="Y137" s="67"/>
      <c r="Z137" s="66"/>
      <c r="AA137" s="67"/>
      <c r="AB137" s="67"/>
      <c r="AC137" s="67"/>
      <c r="AD137" s="67"/>
      <c r="AE137" s="66"/>
      <c r="AF137" s="67"/>
      <c r="AG137" s="67"/>
      <c r="AH137" s="67"/>
      <c r="AI137" s="67"/>
      <c r="AJ137" s="66"/>
      <c r="AK137" s="67"/>
      <c r="AL137" s="67"/>
      <c r="AM137" s="67"/>
      <c r="AN137" s="67"/>
      <c r="AO137" s="68"/>
      <c r="AP137" s="68"/>
    </row>
    <row r="138" spans="1:42" ht="19" customHeight="1">
      <c r="A138" s="64"/>
      <c r="B138" s="64"/>
      <c r="C138" s="64"/>
      <c r="D138" s="64"/>
      <c r="E138" s="65"/>
      <c r="F138" s="66"/>
      <c r="G138" s="67"/>
      <c r="H138" s="67"/>
      <c r="I138" s="67"/>
      <c r="J138" s="67"/>
      <c r="K138" s="66"/>
      <c r="L138" s="67"/>
      <c r="M138" s="67"/>
      <c r="N138" s="67"/>
      <c r="O138" s="67"/>
      <c r="P138" s="66"/>
      <c r="Q138" s="67"/>
      <c r="R138" s="67"/>
      <c r="S138" s="67"/>
      <c r="T138" s="67"/>
      <c r="U138" s="66"/>
      <c r="V138" s="67"/>
      <c r="W138" s="67"/>
      <c r="X138" s="67"/>
      <c r="Y138" s="67"/>
      <c r="Z138" s="66"/>
      <c r="AA138" s="67"/>
      <c r="AB138" s="67"/>
      <c r="AC138" s="67"/>
      <c r="AD138" s="67"/>
      <c r="AE138" s="66"/>
      <c r="AF138" s="67"/>
      <c r="AG138" s="67"/>
      <c r="AH138" s="67"/>
      <c r="AI138" s="67"/>
      <c r="AJ138" s="66"/>
      <c r="AK138" s="67"/>
      <c r="AL138" s="67"/>
      <c r="AM138" s="67"/>
      <c r="AN138" s="67"/>
      <c r="AO138" s="68"/>
      <c r="AP138" s="68"/>
    </row>
    <row r="139" spans="1:42" ht="19" customHeight="1">
      <c r="A139" s="64"/>
      <c r="B139" s="64"/>
      <c r="C139" s="64"/>
      <c r="D139" s="64"/>
      <c r="E139" s="65"/>
      <c r="F139" s="66"/>
      <c r="G139" s="67"/>
      <c r="H139" s="67"/>
      <c r="I139" s="67"/>
      <c r="J139" s="67"/>
      <c r="K139" s="66"/>
      <c r="L139" s="67"/>
      <c r="M139" s="67"/>
      <c r="N139" s="67"/>
      <c r="O139" s="67"/>
      <c r="P139" s="66"/>
      <c r="Q139" s="67"/>
      <c r="R139" s="67"/>
      <c r="S139" s="67"/>
      <c r="T139" s="67"/>
      <c r="U139" s="66"/>
      <c r="V139" s="67"/>
      <c r="W139" s="67"/>
      <c r="X139" s="67"/>
      <c r="Y139" s="67"/>
      <c r="Z139" s="66"/>
      <c r="AA139" s="67"/>
      <c r="AB139" s="67"/>
      <c r="AC139" s="67"/>
      <c r="AD139" s="67"/>
      <c r="AE139" s="66"/>
      <c r="AF139" s="67"/>
      <c r="AG139" s="67"/>
      <c r="AH139" s="67"/>
      <c r="AI139" s="67"/>
      <c r="AJ139" s="66"/>
      <c r="AK139" s="67"/>
      <c r="AL139" s="67"/>
      <c r="AM139" s="67"/>
      <c r="AN139" s="67"/>
      <c r="AO139" s="68"/>
      <c r="AP139" s="68"/>
    </row>
    <row r="140" spans="1:42" ht="19" customHeight="1">
      <c r="A140" s="64"/>
      <c r="B140" s="64"/>
      <c r="C140" s="64"/>
      <c r="D140" s="64"/>
      <c r="E140" s="65"/>
      <c r="F140" s="66"/>
      <c r="G140" s="67"/>
      <c r="H140" s="67"/>
      <c r="I140" s="67"/>
      <c r="J140" s="67"/>
      <c r="K140" s="66"/>
      <c r="L140" s="67"/>
      <c r="M140" s="67"/>
      <c r="N140" s="67"/>
      <c r="O140" s="67"/>
      <c r="P140" s="66"/>
      <c r="Q140" s="67"/>
      <c r="R140" s="67"/>
      <c r="S140" s="67"/>
      <c r="T140" s="67"/>
      <c r="U140" s="66"/>
      <c r="V140" s="67"/>
      <c r="W140" s="67"/>
      <c r="X140" s="67"/>
      <c r="Y140" s="67"/>
      <c r="Z140" s="66"/>
      <c r="AA140" s="67"/>
      <c r="AB140" s="67"/>
      <c r="AC140" s="67"/>
      <c r="AD140" s="67"/>
      <c r="AE140" s="66"/>
      <c r="AF140" s="67"/>
      <c r="AG140" s="67"/>
      <c r="AH140" s="67"/>
      <c r="AI140" s="67"/>
      <c r="AJ140" s="66"/>
      <c r="AK140" s="67"/>
      <c r="AL140" s="67"/>
      <c r="AM140" s="67"/>
      <c r="AN140" s="67"/>
      <c r="AO140" s="68"/>
      <c r="AP140" s="68"/>
    </row>
    <row r="141" spans="1:42" ht="19" customHeight="1">
      <c r="A141" s="64"/>
      <c r="B141" s="64"/>
      <c r="C141" s="71"/>
      <c r="D141" s="64"/>
      <c r="E141" s="65"/>
      <c r="F141" s="66"/>
      <c r="G141" s="67"/>
      <c r="H141" s="67"/>
      <c r="I141" s="67"/>
      <c r="J141" s="67"/>
      <c r="K141" s="66"/>
      <c r="L141" s="67"/>
      <c r="M141" s="67"/>
      <c r="N141" s="67"/>
      <c r="O141" s="67"/>
      <c r="P141" s="66"/>
      <c r="Q141" s="67"/>
      <c r="R141" s="67"/>
      <c r="S141" s="67"/>
      <c r="T141" s="67"/>
      <c r="U141" s="66"/>
      <c r="V141" s="67"/>
      <c r="W141" s="67"/>
      <c r="X141" s="67"/>
      <c r="Y141" s="67"/>
      <c r="Z141" s="66"/>
      <c r="AA141" s="67"/>
      <c r="AB141" s="67"/>
      <c r="AC141" s="67"/>
      <c r="AD141" s="67"/>
      <c r="AE141" s="66"/>
      <c r="AF141" s="67"/>
      <c r="AG141" s="67"/>
      <c r="AH141" s="67"/>
      <c r="AI141" s="67"/>
      <c r="AJ141" s="66"/>
      <c r="AK141" s="67"/>
      <c r="AL141" s="67"/>
      <c r="AM141" s="67"/>
      <c r="AN141" s="67"/>
      <c r="AO141" s="68"/>
      <c r="AP141" s="68"/>
    </row>
    <row r="142" spans="1:42" ht="19" customHeight="1">
      <c r="A142" s="64"/>
      <c r="B142" s="64"/>
      <c r="C142" s="71"/>
      <c r="D142" s="64"/>
      <c r="E142" s="65"/>
      <c r="F142" s="66"/>
      <c r="G142" s="67"/>
      <c r="H142" s="67"/>
      <c r="I142" s="67"/>
      <c r="J142" s="67"/>
      <c r="K142" s="66"/>
      <c r="L142" s="67"/>
      <c r="M142" s="67"/>
      <c r="N142" s="67"/>
      <c r="O142" s="67"/>
      <c r="P142" s="66"/>
      <c r="Q142" s="67"/>
      <c r="R142" s="67"/>
      <c r="S142" s="67"/>
      <c r="T142" s="67"/>
      <c r="U142" s="66"/>
      <c r="V142" s="67"/>
      <c r="W142" s="67"/>
      <c r="X142" s="67"/>
      <c r="Y142" s="67"/>
      <c r="Z142" s="66"/>
      <c r="AA142" s="67"/>
      <c r="AB142" s="67"/>
      <c r="AC142" s="67"/>
      <c r="AD142" s="67"/>
      <c r="AE142" s="66"/>
      <c r="AF142" s="67"/>
      <c r="AG142" s="67"/>
      <c r="AH142" s="67"/>
      <c r="AI142" s="67"/>
      <c r="AJ142" s="66"/>
      <c r="AK142" s="67"/>
      <c r="AL142" s="67"/>
      <c r="AM142" s="67"/>
      <c r="AN142" s="67"/>
      <c r="AO142" s="68"/>
      <c r="AP142" s="68"/>
    </row>
    <row r="143" spans="1:42" ht="19" customHeight="1">
      <c r="A143" s="64"/>
      <c r="B143" s="64"/>
      <c r="C143" s="71"/>
      <c r="D143" s="64"/>
      <c r="E143" s="65"/>
      <c r="F143" s="66"/>
      <c r="G143" s="67"/>
      <c r="H143" s="67"/>
      <c r="I143" s="67"/>
      <c r="J143" s="67"/>
      <c r="K143" s="66"/>
      <c r="L143" s="67"/>
      <c r="M143" s="67"/>
      <c r="N143" s="67"/>
      <c r="O143" s="67"/>
      <c r="P143" s="66"/>
      <c r="Q143" s="67"/>
      <c r="R143" s="67"/>
      <c r="S143" s="67"/>
      <c r="T143" s="67"/>
      <c r="U143" s="66"/>
      <c r="V143" s="67"/>
      <c r="W143" s="67"/>
      <c r="X143" s="67"/>
      <c r="Y143" s="67"/>
      <c r="Z143" s="66"/>
      <c r="AA143" s="67"/>
      <c r="AB143" s="67"/>
      <c r="AC143" s="67"/>
      <c r="AD143" s="67"/>
      <c r="AE143" s="66"/>
      <c r="AF143" s="67"/>
      <c r="AG143" s="67"/>
      <c r="AH143" s="67"/>
      <c r="AI143" s="67"/>
      <c r="AJ143" s="66"/>
      <c r="AK143" s="67"/>
      <c r="AL143" s="67"/>
      <c r="AM143" s="67"/>
      <c r="AN143" s="67"/>
      <c r="AO143" s="68"/>
      <c r="AP143" s="68"/>
    </row>
    <row r="144" spans="1:42" ht="19" customHeight="1">
      <c r="A144" s="64"/>
      <c r="B144" s="64"/>
      <c r="C144" s="71"/>
      <c r="D144" s="64"/>
      <c r="E144" s="65"/>
      <c r="F144" s="66"/>
      <c r="G144" s="67"/>
      <c r="H144" s="67"/>
      <c r="I144" s="67"/>
      <c r="J144" s="67"/>
      <c r="K144" s="66"/>
      <c r="L144" s="67"/>
      <c r="M144" s="67"/>
      <c r="N144" s="67"/>
      <c r="O144" s="67"/>
      <c r="P144" s="66"/>
      <c r="Q144" s="67"/>
      <c r="R144" s="67"/>
      <c r="S144" s="67"/>
      <c r="T144" s="67"/>
      <c r="U144" s="66"/>
      <c r="V144" s="67"/>
      <c r="W144" s="67"/>
      <c r="X144" s="67"/>
      <c r="Y144" s="67"/>
      <c r="Z144" s="66"/>
      <c r="AA144" s="67"/>
      <c r="AB144" s="67"/>
      <c r="AC144" s="67"/>
      <c r="AD144" s="67"/>
      <c r="AE144" s="66"/>
      <c r="AF144" s="67"/>
      <c r="AG144" s="67"/>
      <c r="AH144" s="67"/>
      <c r="AI144" s="67"/>
      <c r="AJ144" s="66"/>
      <c r="AK144" s="67"/>
      <c r="AL144" s="67"/>
      <c r="AM144" s="67"/>
      <c r="AN144" s="67"/>
      <c r="AO144" s="68"/>
      <c r="AP144" s="68"/>
    </row>
    <row r="145" spans="1:42" ht="19" customHeight="1">
      <c r="A145" s="64"/>
      <c r="B145" s="64"/>
      <c r="C145" s="71"/>
      <c r="D145" s="64"/>
      <c r="E145" s="65"/>
      <c r="F145" s="66"/>
      <c r="G145" s="67"/>
      <c r="H145" s="67"/>
      <c r="I145" s="67"/>
      <c r="J145" s="67"/>
      <c r="K145" s="66"/>
      <c r="L145" s="67"/>
      <c r="M145" s="67"/>
      <c r="N145" s="67"/>
      <c r="O145" s="67"/>
      <c r="P145" s="66"/>
      <c r="Q145" s="67"/>
      <c r="R145" s="67"/>
      <c r="S145" s="67"/>
      <c r="T145" s="67"/>
      <c r="U145" s="66"/>
      <c r="V145" s="67"/>
      <c r="W145" s="67"/>
      <c r="X145" s="67"/>
      <c r="Y145" s="67"/>
      <c r="Z145" s="66"/>
      <c r="AA145" s="67"/>
      <c r="AB145" s="67"/>
      <c r="AC145" s="67"/>
      <c r="AD145" s="67"/>
      <c r="AE145" s="66"/>
      <c r="AF145" s="67"/>
      <c r="AG145" s="67"/>
      <c r="AH145" s="67"/>
      <c r="AI145" s="67"/>
      <c r="AJ145" s="66"/>
      <c r="AK145" s="67"/>
      <c r="AL145" s="67"/>
      <c r="AM145" s="67"/>
      <c r="AN145" s="67"/>
      <c r="AO145" s="68"/>
      <c r="AP145" s="68"/>
    </row>
    <row r="146" spans="1:42" ht="19" customHeight="1">
      <c r="A146" s="64"/>
      <c r="B146" s="64"/>
      <c r="C146" s="71"/>
      <c r="D146" s="64"/>
      <c r="E146" s="65"/>
      <c r="F146" s="66"/>
      <c r="G146" s="67"/>
      <c r="H146" s="67"/>
      <c r="I146" s="67"/>
      <c r="J146" s="67"/>
      <c r="K146" s="66"/>
      <c r="L146" s="67"/>
      <c r="M146" s="67"/>
      <c r="N146" s="67"/>
      <c r="O146" s="67"/>
      <c r="P146" s="66"/>
      <c r="Q146" s="67"/>
      <c r="R146" s="67"/>
      <c r="S146" s="67"/>
      <c r="T146" s="67"/>
      <c r="U146" s="66"/>
      <c r="V146" s="67"/>
      <c r="W146" s="67"/>
      <c r="X146" s="67"/>
      <c r="Y146" s="67"/>
      <c r="Z146" s="66"/>
      <c r="AA146" s="67"/>
      <c r="AB146" s="67"/>
      <c r="AC146" s="67"/>
      <c r="AD146" s="67"/>
      <c r="AE146" s="66"/>
      <c r="AF146" s="67"/>
      <c r="AG146" s="67"/>
      <c r="AH146" s="67"/>
      <c r="AI146" s="67"/>
      <c r="AJ146" s="66"/>
      <c r="AK146" s="67"/>
      <c r="AL146" s="67"/>
      <c r="AM146" s="67"/>
      <c r="AN146" s="67"/>
      <c r="AO146" s="68"/>
      <c r="AP146" s="68"/>
    </row>
    <row r="147" spans="1:42" ht="19" customHeight="1">
      <c r="A147" s="64"/>
      <c r="B147" s="64"/>
      <c r="C147" s="71"/>
      <c r="D147" s="64"/>
      <c r="E147" s="65"/>
      <c r="F147" s="66"/>
      <c r="G147" s="67"/>
      <c r="H147" s="67"/>
      <c r="I147" s="67"/>
      <c r="J147" s="67"/>
      <c r="K147" s="66"/>
      <c r="L147" s="67"/>
      <c r="M147" s="67"/>
      <c r="N147" s="67"/>
      <c r="O147" s="67"/>
      <c r="P147" s="66"/>
      <c r="Q147" s="67"/>
      <c r="R147" s="67"/>
      <c r="S147" s="67"/>
      <c r="T147" s="67"/>
      <c r="U147" s="66"/>
      <c r="V147" s="67"/>
      <c r="W147" s="67"/>
      <c r="X147" s="67"/>
      <c r="Y147" s="67"/>
      <c r="Z147" s="66"/>
      <c r="AA147" s="67"/>
      <c r="AB147" s="67"/>
      <c r="AC147" s="67"/>
      <c r="AD147" s="67"/>
      <c r="AE147" s="66"/>
      <c r="AF147" s="67"/>
      <c r="AG147" s="67"/>
      <c r="AH147" s="67"/>
      <c r="AI147" s="67"/>
      <c r="AJ147" s="66"/>
      <c r="AK147" s="67"/>
      <c r="AL147" s="67"/>
      <c r="AM147" s="67"/>
      <c r="AN147" s="67"/>
      <c r="AO147" s="68"/>
      <c r="AP147" s="68"/>
    </row>
    <row r="148" spans="1:42" ht="19" customHeight="1">
      <c r="A148" s="64"/>
      <c r="B148" s="64"/>
      <c r="C148" s="71"/>
      <c r="D148" s="64"/>
      <c r="E148" s="65"/>
      <c r="F148" s="66"/>
      <c r="G148" s="67"/>
      <c r="H148" s="67"/>
      <c r="I148" s="67"/>
      <c r="J148" s="67"/>
      <c r="K148" s="66"/>
      <c r="L148" s="67"/>
      <c r="M148" s="67"/>
      <c r="N148" s="67"/>
      <c r="O148" s="67"/>
      <c r="P148" s="66"/>
      <c r="Q148" s="67"/>
      <c r="R148" s="67"/>
      <c r="S148" s="67"/>
      <c r="T148" s="67"/>
      <c r="U148" s="66"/>
      <c r="V148" s="67"/>
      <c r="W148" s="67"/>
      <c r="X148" s="67"/>
      <c r="Y148" s="67"/>
      <c r="Z148" s="66"/>
      <c r="AA148" s="67"/>
      <c r="AB148" s="67"/>
      <c r="AC148" s="67"/>
      <c r="AD148" s="67"/>
      <c r="AE148" s="66"/>
      <c r="AF148" s="67"/>
      <c r="AG148" s="67"/>
      <c r="AH148" s="67"/>
      <c r="AI148" s="67"/>
      <c r="AJ148" s="66"/>
      <c r="AK148" s="67"/>
      <c r="AL148" s="67"/>
      <c r="AM148" s="67"/>
      <c r="AN148" s="67"/>
      <c r="AO148" s="68"/>
      <c r="AP148" s="68"/>
    </row>
    <row r="149" spans="1:42" ht="19" customHeight="1">
      <c r="A149" s="64"/>
      <c r="B149" s="64"/>
      <c r="C149" s="71"/>
      <c r="D149" s="64"/>
      <c r="E149" s="65"/>
      <c r="F149" s="66"/>
      <c r="G149" s="67"/>
      <c r="H149" s="67"/>
      <c r="I149" s="67"/>
      <c r="J149" s="67"/>
      <c r="K149" s="66"/>
      <c r="L149" s="67"/>
      <c r="M149" s="67"/>
      <c r="N149" s="67"/>
      <c r="O149" s="67"/>
      <c r="P149" s="66"/>
      <c r="Q149" s="67"/>
      <c r="R149" s="67"/>
      <c r="S149" s="67"/>
      <c r="T149" s="67"/>
      <c r="U149" s="66"/>
      <c r="V149" s="67"/>
      <c r="W149" s="67"/>
      <c r="X149" s="67"/>
      <c r="Y149" s="67"/>
      <c r="Z149" s="66"/>
      <c r="AA149" s="67"/>
      <c r="AB149" s="67"/>
      <c r="AC149" s="67"/>
      <c r="AD149" s="67"/>
      <c r="AE149" s="66"/>
      <c r="AF149" s="67"/>
      <c r="AG149" s="67"/>
      <c r="AH149" s="67"/>
      <c r="AI149" s="67"/>
      <c r="AJ149" s="66"/>
      <c r="AK149" s="67"/>
      <c r="AL149" s="67"/>
      <c r="AM149" s="67"/>
      <c r="AN149" s="67"/>
      <c r="AO149" s="68"/>
      <c r="AP149" s="68"/>
    </row>
    <row r="150" spans="1:42" ht="19" customHeight="1">
      <c r="A150" s="64"/>
      <c r="B150" s="64"/>
      <c r="C150" s="71"/>
      <c r="D150" s="64"/>
      <c r="E150" s="65"/>
      <c r="F150" s="66"/>
      <c r="G150" s="67"/>
      <c r="H150" s="67"/>
      <c r="I150" s="67"/>
      <c r="J150" s="67"/>
      <c r="K150" s="66"/>
      <c r="L150" s="67"/>
      <c r="M150" s="67"/>
      <c r="N150" s="67"/>
      <c r="O150" s="67"/>
      <c r="P150" s="66"/>
      <c r="Q150" s="67"/>
      <c r="R150" s="67"/>
      <c r="S150" s="67"/>
      <c r="T150" s="67"/>
      <c r="U150" s="66"/>
      <c r="V150" s="67"/>
      <c r="W150" s="67"/>
      <c r="X150" s="67"/>
      <c r="Y150" s="67"/>
      <c r="Z150" s="66"/>
      <c r="AA150" s="67"/>
      <c r="AB150" s="67"/>
      <c r="AC150" s="67"/>
      <c r="AD150" s="67"/>
      <c r="AE150" s="66"/>
      <c r="AF150" s="67"/>
      <c r="AG150" s="67"/>
      <c r="AH150" s="67"/>
      <c r="AI150" s="67"/>
      <c r="AJ150" s="66"/>
      <c r="AK150" s="67"/>
      <c r="AL150" s="67"/>
      <c r="AM150" s="67"/>
      <c r="AN150" s="67"/>
      <c r="AO150" s="68"/>
      <c r="AP150" s="68"/>
    </row>
    <row r="151" spans="1:42" ht="19" customHeight="1">
      <c r="A151" s="64"/>
      <c r="B151" s="64"/>
      <c r="C151" s="71"/>
      <c r="D151" s="64"/>
      <c r="E151" s="65"/>
      <c r="F151" s="66"/>
      <c r="G151" s="67"/>
      <c r="H151" s="67"/>
      <c r="I151" s="67"/>
      <c r="J151" s="67"/>
      <c r="K151" s="66"/>
      <c r="L151" s="67"/>
      <c r="M151" s="67"/>
      <c r="N151" s="67"/>
      <c r="O151" s="67"/>
      <c r="P151" s="66"/>
      <c r="Q151" s="67"/>
      <c r="R151" s="67"/>
      <c r="S151" s="67"/>
      <c r="T151" s="67"/>
      <c r="U151" s="66"/>
      <c r="V151" s="67"/>
      <c r="W151" s="67"/>
      <c r="X151" s="67"/>
      <c r="Y151" s="67"/>
      <c r="Z151" s="66"/>
      <c r="AA151" s="67"/>
      <c r="AB151" s="67"/>
      <c r="AC151" s="67"/>
      <c r="AD151" s="67"/>
      <c r="AE151" s="66"/>
      <c r="AF151" s="67"/>
      <c r="AG151" s="67"/>
      <c r="AH151" s="67"/>
      <c r="AI151" s="67"/>
      <c r="AJ151" s="66"/>
      <c r="AK151" s="67"/>
      <c r="AL151" s="67"/>
      <c r="AM151" s="67"/>
      <c r="AN151" s="67"/>
      <c r="AO151" s="68"/>
      <c r="AP151" s="68"/>
    </row>
    <row r="152" spans="1:42" ht="19" customHeight="1">
      <c r="A152" s="64"/>
      <c r="B152" s="64"/>
      <c r="C152" s="71"/>
      <c r="D152" s="64"/>
      <c r="E152" s="65"/>
      <c r="F152" s="66"/>
      <c r="G152" s="67"/>
      <c r="H152" s="67"/>
      <c r="I152" s="67"/>
      <c r="J152" s="67"/>
      <c r="K152" s="66"/>
      <c r="L152" s="67"/>
      <c r="M152" s="67"/>
      <c r="N152" s="67"/>
      <c r="O152" s="67"/>
      <c r="P152" s="66"/>
      <c r="Q152" s="67"/>
      <c r="R152" s="67"/>
      <c r="S152" s="67"/>
      <c r="T152" s="67"/>
      <c r="U152" s="66"/>
      <c r="V152" s="67"/>
      <c r="W152" s="67"/>
      <c r="X152" s="67"/>
      <c r="Y152" s="67"/>
      <c r="Z152" s="66"/>
      <c r="AA152" s="67"/>
      <c r="AB152" s="67"/>
      <c r="AC152" s="67"/>
      <c r="AD152" s="67"/>
      <c r="AE152" s="66"/>
      <c r="AF152" s="67"/>
      <c r="AG152" s="67"/>
      <c r="AH152" s="67"/>
      <c r="AI152" s="67"/>
      <c r="AJ152" s="66"/>
      <c r="AK152" s="67"/>
      <c r="AL152" s="67"/>
      <c r="AM152" s="67"/>
      <c r="AN152" s="67"/>
      <c r="AO152" s="68"/>
      <c r="AP152" s="68"/>
    </row>
    <row r="153" spans="1:42" ht="19" customHeight="1">
      <c r="A153" s="64"/>
      <c r="B153" s="64"/>
      <c r="C153" s="71"/>
      <c r="D153" s="64"/>
      <c r="E153" s="65"/>
      <c r="F153" s="66"/>
      <c r="G153" s="67"/>
      <c r="H153" s="67"/>
      <c r="I153" s="67"/>
      <c r="J153" s="67"/>
      <c r="K153" s="66"/>
      <c r="L153" s="67"/>
      <c r="M153" s="67"/>
      <c r="N153" s="67"/>
      <c r="O153" s="67"/>
      <c r="P153" s="66"/>
      <c r="Q153" s="67"/>
      <c r="R153" s="67"/>
      <c r="S153" s="67"/>
      <c r="T153" s="67"/>
      <c r="U153" s="66"/>
      <c r="V153" s="67"/>
      <c r="W153" s="67"/>
      <c r="X153" s="67"/>
      <c r="Y153" s="67"/>
      <c r="Z153" s="66"/>
      <c r="AA153" s="67"/>
      <c r="AB153" s="67"/>
      <c r="AC153" s="67"/>
      <c r="AD153" s="67"/>
      <c r="AE153" s="66"/>
      <c r="AF153" s="67"/>
      <c r="AG153" s="67"/>
      <c r="AH153" s="67"/>
      <c r="AI153" s="67"/>
      <c r="AJ153" s="66"/>
      <c r="AK153" s="67"/>
      <c r="AL153" s="67"/>
      <c r="AM153" s="67"/>
      <c r="AN153" s="67"/>
      <c r="AO153" s="68"/>
      <c r="AP153" s="68"/>
    </row>
    <row r="154" spans="1:42" ht="19" customHeight="1">
      <c r="A154" s="64"/>
      <c r="B154" s="64"/>
      <c r="C154" s="71"/>
      <c r="D154" s="64"/>
      <c r="E154" s="65"/>
      <c r="F154" s="66"/>
      <c r="G154" s="67"/>
      <c r="H154" s="67"/>
      <c r="I154" s="67"/>
      <c r="J154" s="67"/>
      <c r="K154" s="66"/>
      <c r="L154" s="67"/>
      <c r="M154" s="67"/>
      <c r="N154" s="67"/>
      <c r="O154" s="67"/>
      <c r="P154" s="66"/>
      <c r="Q154" s="67"/>
      <c r="R154" s="67"/>
      <c r="S154" s="67"/>
      <c r="T154" s="67"/>
      <c r="U154" s="66"/>
      <c r="V154" s="67"/>
      <c r="W154" s="67"/>
      <c r="X154" s="67"/>
      <c r="Y154" s="67"/>
      <c r="Z154" s="66"/>
      <c r="AA154" s="67"/>
      <c r="AB154" s="67"/>
      <c r="AC154" s="67"/>
      <c r="AD154" s="67"/>
      <c r="AE154" s="66"/>
      <c r="AF154" s="67"/>
      <c r="AG154" s="67"/>
      <c r="AH154" s="67"/>
      <c r="AI154" s="67"/>
      <c r="AJ154" s="66"/>
      <c r="AK154" s="67"/>
      <c r="AL154" s="67"/>
      <c r="AM154" s="67"/>
      <c r="AN154" s="67"/>
      <c r="AO154" s="68"/>
      <c r="AP154" s="68"/>
    </row>
    <row r="155" spans="1:42" ht="19" customHeight="1">
      <c r="A155" s="64"/>
      <c r="B155" s="64"/>
      <c r="C155" s="71"/>
      <c r="D155" s="64"/>
      <c r="E155" s="65"/>
      <c r="F155" s="66"/>
      <c r="G155" s="67"/>
      <c r="H155" s="67"/>
      <c r="I155" s="67"/>
      <c r="J155" s="67"/>
      <c r="K155" s="66"/>
      <c r="L155" s="67"/>
      <c r="M155" s="67"/>
      <c r="N155" s="67"/>
      <c r="O155" s="67"/>
      <c r="P155" s="66"/>
      <c r="Q155" s="67"/>
      <c r="R155" s="67"/>
      <c r="S155" s="67"/>
      <c r="T155" s="67"/>
      <c r="U155" s="66"/>
      <c r="V155" s="67"/>
      <c r="W155" s="67"/>
      <c r="X155" s="67"/>
      <c r="Y155" s="67"/>
      <c r="Z155" s="66"/>
      <c r="AA155" s="67"/>
      <c r="AB155" s="67"/>
      <c r="AC155" s="67"/>
      <c r="AD155" s="67"/>
      <c r="AE155" s="66"/>
      <c r="AF155" s="67"/>
      <c r="AG155" s="67"/>
      <c r="AH155" s="67"/>
      <c r="AI155" s="67"/>
      <c r="AJ155" s="66"/>
      <c r="AK155" s="67"/>
      <c r="AL155" s="67"/>
      <c r="AM155" s="67"/>
      <c r="AN155" s="67"/>
      <c r="AO155" s="68"/>
      <c r="AP155" s="68"/>
    </row>
    <row r="156" spans="1:42" ht="19" customHeight="1">
      <c r="A156" s="64"/>
      <c r="B156" s="64"/>
      <c r="C156" s="71"/>
      <c r="D156" s="64"/>
      <c r="E156" s="65"/>
      <c r="F156" s="66"/>
      <c r="G156" s="67"/>
      <c r="H156" s="67"/>
      <c r="I156" s="67"/>
      <c r="J156" s="67"/>
      <c r="K156" s="66"/>
      <c r="L156" s="67"/>
      <c r="M156" s="67"/>
      <c r="N156" s="67"/>
      <c r="O156" s="67"/>
      <c r="P156" s="66"/>
      <c r="Q156" s="67"/>
      <c r="R156" s="67"/>
      <c r="S156" s="67"/>
      <c r="T156" s="67"/>
      <c r="U156" s="66"/>
      <c r="V156" s="67"/>
      <c r="W156" s="67"/>
      <c r="X156" s="67"/>
      <c r="Y156" s="67"/>
      <c r="Z156" s="66"/>
      <c r="AA156" s="67"/>
      <c r="AB156" s="67"/>
      <c r="AC156" s="67"/>
      <c r="AD156" s="67"/>
      <c r="AE156" s="66"/>
      <c r="AF156" s="67"/>
      <c r="AG156" s="67"/>
      <c r="AH156" s="67"/>
      <c r="AI156" s="67"/>
      <c r="AJ156" s="66"/>
      <c r="AK156" s="67"/>
      <c r="AL156" s="67"/>
      <c r="AM156" s="67"/>
      <c r="AN156" s="67"/>
      <c r="AO156" s="68"/>
      <c r="AP156" s="68"/>
    </row>
    <row r="157" spans="1:42" ht="19" customHeight="1">
      <c r="A157" s="64"/>
      <c r="B157" s="64"/>
      <c r="C157" s="71"/>
      <c r="D157" s="64"/>
      <c r="E157" s="65"/>
      <c r="F157" s="66"/>
      <c r="G157" s="67"/>
      <c r="H157" s="67"/>
      <c r="I157" s="67"/>
      <c r="J157" s="67"/>
      <c r="K157" s="66"/>
      <c r="L157" s="67"/>
      <c r="M157" s="67"/>
      <c r="N157" s="67"/>
      <c r="O157" s="67"/>
      <c r="P157" s="66"/>
      <c r="Q157" s="67"/>
      <c r="R157" s="67"/>
      <c r="S157" s="67"/>
      <c r="T157" s="67"/>
      <c r="U157" s="66"/>
      <c r="V157" s="67"/>
      <c r="W157" s="67"/>
      <c r="X157" s="67"/>
      <c r="Y157" s="67"/>
      <c r="Z157" s="66"/>
      <c r="AA157" s="67"/>
      <c r="AB157" s="67"/>
      <c r="AC157" s="67"/>
      <c r="AD157" s="67"/>
      <c r="AE157" s="66"/>
      <c r="AF157" s="67"/>
      <c r="AG157" s="67"/>
      <c r="AH157" s="67"/>
      <c r="AI157" s="67"/>
      <c r="AJ157" s="66"/>
      <c r="AK157" s="67"/>
      <c r="AL157" s="67"/>
      <c r="AM157" s="67"/>
      <c r="AN157" s="67"/>
      <c r="AO157" s="68"/>
      <c r="AP157" s="68"/>
    </row>
    <row r="158" spans="1:42" ht="19" customHeight="1">
      <c r="A158" s="64"/>
      <c r="B158" s="64"/>
      <c r="C158" s="71"/>
      <c r="D158" s="64"/>
      <c r="E158" s="65"/>
      <c r="F158" s="66"/>
      <c r="G158" s="67"/>
      <c r="H158" s="67"/>
      <c r="I158" s="67"/>
      <c r="J158" s="67"/>
      <c r="K158" s="66"/>
      <c r="L158" s="67"/>
      <c r="M158" s="67"/>
      <c r="N158" s="67"/>
      <c r="O158" s="67"/>
      <c r="P158" s="66"/>
      <c r="Q158" s="67"/>
      <c r="R158" s="67"/>
      <c r="S158" s="67"/>
      <c r="T158" s="67"/>
      <c r="U158" s="66"/>
      <c r="V158" s="67"/>
      <c r="W158" s="67"/>
      <c r="X158" s="67"/>
      <c r="Y158" s="67"/>
      <c r="Z158" s="66"/>
      <c r="AA158" s="67"/>
      <c r="AB158" s="67"/>
      <c r="AC158" s="67"/>
      <c r="AD158" s="67"/>
      <c r="AE158" s="66"/>
      <c r="AF158" s="67"/>
      <c r="AG158" s="67"/>
      <c r="AH158" s="67"/>
      <c r="AI158" s="67"/>
      <c r="AJ158" s="66"/>
      <c r="AK158" s="67"/>
      <c r="AL158" s="67"/>
      <c r="AM158" s="67"/>
      <c r="AN158" s="67"/>
      <c r="AO158" s="68"/>
      <c r="AP158" s="68"/>
    </row>
    <row r="159" spans="1:42" ht="19" customHeight="1">
      <c r="A159" s="64"/>
      <c r="B159" s="64"/>
      <c r="C159" s="71"/>
      <c r="D159" s="64"/>
      <c r="E159" s="65"/>
      <c r="F159" s="66"/>
      <c r="G159" s="67"/>
      <c r="H159" s="67"/>
      <c r="I159" s="67"/>
      <c r="J159" s="67"/>
      <c r="K159" s="66"/>
      <c r="L159" s="67"/>
      <c r="M159" s="67"/>
      <c r="N159" s="67"/>
      <c r="O159" s="67"/>
      <c r="P159" s="66"/>
      <c r="Q159" s="67"/>
      <c r="R159" s="67"/>
      <c r="S159" s="67"/>
      <c r="T159" s="67"/>
      <c r="U159" s="66"/>
      <c r="V159" s="67"/>
      <c r="W159" s="67"/>
      <c r="X159" s="67"/>
      <c r="Y159" s="67"/>
      <c r="Z159" s="66"/>
      <c r="AA159" s="67"/>
      <c r="AB159" s="67"/>
      <c r="AC159" s="67"/>
      <c r="AD159" s="67"/>
      <c r="AE159" s="66"/>
      <c r="AF159" s="67"/>
      <c r="AG159" s="67"/>
      <c r="AH159" s="67"/>
      <c r="AI159" s="67"/>
      <c r="AJ159" s="66"/>
      <c r="AK159" s="67"/>
      <c r="AL159" s="67"/>
      <c r="AM159" s="67"/>
      <c r="AN159" s="67"/>
      <c r="AO159" s="68"/>
      <c r="AP159" s="68"/>
    </row>
    <row r="160" spans="1:42" ht="19" customHeight="1">
      <c r="A160" s="64"/>
      <c r="B160" s="64"/>
      <c r="C160" s="71"/>
      <c r="D160" s="64"/>
      <c r="E160" s="65"/>
      <c r="F160" s="66"/>
      <c r="G160" s="67"/>
      <c r="H160" s="67"/>
      <c r="I160" s="67"/>
      <c r="J160" s="67"/>
      <c r="K160" s="66"/>
      <c r="L160" s="67"/>
      <c r="M160" s="67"/>
      <c r="N160" s="67"/>
      <c r="O160" s="67"/>
      <c r="P160" s="66"/>
      <c r="Q160" s="67"/>
      <c r="R160" s="67"/>
      <c r="S160" s="67"/>
      <c r="T160" s="67"/>
      <c r="U160" s="66"/>
      <c r="V160" s="67"/>
      <c r="W160" s="67"/>
      <c r="X160" s="67"/>
      <c r="Y160" s="67"/>
      <c r="Z160" s="66"/>
      <c r="AA160" s="67"/>
      <c r="AB160" s="67"/>
      <c r="AC160" s="67"/>
      <c r="AD160" s="67"/>
      <c r="AE160" s="66"/>
      <c r="AF160" s="67"/>
      <c r="AG160" s="67"/>
      <c r="AH160" s="67"/>
      <c r="AI160" s="67"/>
      <c r="AJ160" s="66"/>
      <c r="AK160" s="67"/>
      <c r="AL160" s="67"/>
      <c r="AM160" s="67"/>
      <c r="AN160" s="67"/>
      <c r="AO160" s="68"/>
      <c r="AP160" s="68"/>
    </row>
    <row r="161" spans="1:42" ht="19" customHeight="1">
      <c r="A161" s="64"/>
      <c r="B161" s="64"/>
      <c r="C161" s="71"/>
      <c r="D161" s="64"/>
      <c r="E161" s="65"/>
      <c r="F161" s="66"/>
      <c r="G161" s="67"/>
      <c r="H161" s="67"/>
      <c r="I161" s="67"/>
      <c r="J161" s="67"/>
      <c r="K161" s="66"/>
      <c r="L161" s="67"/>
      <c r="M161" s="67"/>
      <c r="N161" s="67"/>
      <c r="O161" s="67"/>
      <c r="P161" s="66"/>
      <c r="Q161" s="67"/>
      <c r="R161" s="67"/>
      <c r="S161" s="67"/>
      <c r="T161" s="67"/>
      <c r="U161" s="66"/>
      <c r="V161" s="67"/>
      <c r="W161" s="67"/>
      <c r="X161" s="67"/>
      <c r="Y161" s="67"/>
      <c r="Z161" s="66"/>
      <c r="AA161" s="67"/>
      <c r="AB161" s="67"/>
      <c r="AC161" s="67"/>
      <c r="AD161" s="67"/>
      <c r="AE161" s="66"/>
      <c r="AF161" s="67"/>
      <c r="AG161" s="67"/>
      <c r="AH161" s="67"/>
      <c r="AI161" s="67"/>
      <c r="AJ161" s="66"/>
      <c r="AK161" s="67"/>
      <c r="AL161" s="67"/>
      <c r="AM161" s="67"/>
      <c r="AN161" s="67"/>
      <c r="AO161" s="68"/>
      <c r="AP161" s="68"/>
    </row>
    <row r="162" spans="1:42" ht="19" customHeight="1">
      <c r="A162" s="64"/>
      <c r="B162" s="64"/>
      <c r="C162" s="71"/>
      <c r="D162" s="64"/>
      <c r="E162" s="65"/>
      <c r="F162" s="66"/>
      <c r="G162" s="67"/>
      <c r="H162" s="67"/>
      <c r="I162" s="67"/>
      <c r="J162" s="67"/>
      <c r="K162" s="66"/>
      <c r="L162" s="67"/>
      <c r="M162" s="67"/>
      <c r="N162" s="67"/>
      <c r="O162" s="67"/>
      <c r="P162" s="66"/>
      <c r="Q162" s="67"/>
      <c r="R162" s="67"/>
      <c r="S162" s="67"/>
      <c r="T162" s="67"/>
      <c r="U162" s="66"/>
      <c r="V162" s="67"/>
      <c r="W162" s="67"/>
      <c r="X162" s="67"/>
      <c r="Y162" s="67"/>
      <c r="Z162" s="66"/>
      <c r="AA162" s="67"/>
      <c r="AB162" s="67"/>
      <c r="AC162" s="67"/>
      <c r="AD162" s="67"/>
      <c r="AE162" s="66"/>
      <c r="AF162" s="67"/>
      <c r="AG162" s="67"/>
      <c r="AH162" s="67"/>
      <c r="AI162" s="67"/>
      <c r="AJ162" s="66"/>
      <c r="AK162" s="67"/>
      <c r="AL162" s="67"/>
      <c r="AM162" s="67"/>
      <c r="AN162" s="67"/>
      <c r="AO162" s="68"/>
      <c r="AP162" s="68"/>
    </row>
    <row r="163" spans="1:42">
      <c r="A163" s="53"/>
      <c r="B163" s="53"/>
      <c r="C163" s="53"/>
      <c r="D163" s="54"/>
      <c r="E163" s="54"/>
      <c r="F163" s="54"/>
      <c r="G163" s="55"/>
      <c r="H163" s="55"/>
      <c r="I163" s="55"/>
      <c r="J163" s="55"/>
      <c r="K163" s="54"/>
      <c r="L163" s="55"/>
      <c r="M163" s="55"/>
      <c r="N163" s="55"/>
      <c r="O163" s="55"/>
      <c r="P163" s="54"/>
      <c r="Q163" s="55"/>
      <c r="R163" s="55"/>
      <c r="S163" s="55"/>
      <c r="T163" s="55"/>
      <c r="U163" s="54"/>
      <c r="V163" s="55"/>
      <c r="W163" s="55"/>
      <c r="X163" s="55"/>
      <c r="Y163" s="55"/>
      <c r="Z163" s="54"/>
      <c r="AA163" s="55"/>
      <c r="AB163" s="55"/>
      <c r="AC163" s="55"/>
      <c r="AD163" s="55"/>
      <c r="AE163" s="54"/>
      <c r="AF163" s="55"/>
      <c r="AG163" s="55"/>
      <c r="AH163" s="55"/>
      <c r="AI163" s="55"/>
      <c r="AJ163" s="54"/>
      <c r="AK163" s="55"/>
      <c r="AL163" s="55"/>
      <c r="AM163" s="55"/>
      <c r="AN163" s="55"/>
      <c r="AO163" s="54"/>
      <c r="AP163" s="51"/>
    </row>
    <row r="164" spans="1:42">
      <c r="A164" s="53"/>
      <c r="B164" s="53"/>
      <c r="C164" s="53"/>
      <c r="D164" s="54"/>
      <c r="E164" s="54"/>
      <c r="F164" s="54"/>
      <c r="G164" s="55"/>
      <c r="H164" s="55"/>
      <c r="I164" s="55"/>
      <c r="J164" s="55"/>
      <c r="K164" s="54"/>
      <c r="L164" s="55"/>
      <c r="M164" s="55"/>
      <c r="N164" s="55"/>
      <c r="O164" s="55"/>
      <c r="P164" s="54"/>
      <c r="Q164" s="55"/>
      <c r="R164" s="55"/>
      <c r="S164" s="55"/>
      <c r="T164" s="55"/>
      <c r="U164" s="54"/>
      <c r="V164" s="55"/>
      <c r="W164" s="55"/>
      <c r="X164" s="55"/>
      <c r="Y164" s="55"/>
      <c r="Z164" s="54"/>
      <c r="AA164" s="55"/>
      <c r="AB164" s="55"/>
      <c r="AC164" s="55"/>
      <c r="AD164" s="55"/>
      <c r="AE164" s="54"/>
      <c r="AF164" s="55"/>
      <c r="AG164" s="55"/>
      <c r="AH164" s="55"/>
      <c r="AI164" s="55"/>
      <c r="AJ164" s="54"/>
      <c r="AK164" s="55"/>
      <c r="AL164" s="55"/>
      <c r="AM164" s="55"/>
      <c r="AN164" s="55"/>
      <c r="AO164" s="54"/>
      <c r="AP164" s="51"/>
    </row>
    <row r="165" spans="1:42">
      <c r="A165" s="53"/>
      <c r="B165" s="53"/>
      <c r="C165" s="53"/>
      <c r="D165" s="54"/>
      <c r="E165" s="54"/>
      <c r="F165" s="54"/>
      <c r="G165" s="55"/>
      <c r="H165" s="55"/>
      <c r="I165" s="55"/>
      <c r="J165" s="55"/>
      <c r="K165" s="54"/>
      <c r="L165" s="55"/>
      <c r="M165" s="55"/>
      <c r="N165" s="55"/>
      <c r="O165" s="55"/>
      <c r="P165" s="54"/>
      <c r="Q165" s="55"/>
      <c r="R165" s="55"/>
      <c r="S165" s="55"/>
      <c r="T165" s="55"/>
      <c r="U165" s="54"/>
      <c r="V165" s="55"/>
      <c r="W165" s="55"/>
      <c r="X165" s="55"/>
      <c r="Y165" s="55"/>
      <c r="Z165" s="54"/>
      <c r="AA165" s="55"/>
      <c r="AB165" s="55"/>
      <c r="AC165" s="55"/>
      <c r="AD165" s="55"/>
      <c r="AE165" s="54"/>
      <c r="AF165" s="55"/>
      <c r="AG165" s="55"/>
      <c r="AH165" s="55"/>
      <c r="AI165" s="55"/>
      <c r="AJ165" s="54"/>
      <c r="AK165" s="55"/>
      <c r="AL165" s="55"/>
      <c r="AM165" s="55"/>
      <c r="AN165" s="55"/>
      <c r="AO165" s="54"/>
      <c r="AP165" s="51"/>
    </row>
    <row r="166" spans="1:42">
      <c r="A166" s="53"/>
      <c r="B166" s="53"/>
      <c r="C166" s="53"/>
      <c r="D166" s="54"/>
      <c r="E166" s="54"/>
      <c r="F166" s="54"/>
      <c r="G166" s="55"/>
      <c r="H166" s="55"/>
      <c r="I166" s="55"/>
      <c r="J166" s="55"/>
      <c r="K166" s="54"/>
      <c r="L166" s="55"/>
      <c r="M166" s="55"/>
      <c r="N166" s="55"/>
      <c r="O166" s="55"/>
      <c r="P166" s="54"/>
      <c r="Q166" s="55"/>
      <c r="R166" s="55"/>
      <c r="S166" s="55"/>
      <c r="T166" s="55"/>
      <c r="U166" s="54"/>
      <c r="V166" s="55"/>
      <c r="W166" s="55"/>
      <c r="X166" s="55"/>
      <c r="Y166" s="55"/>
      <c r="Z166" s="54"/>
      <c r="AA166" s="55"/>
      <c r="AB166" s="55"/>
      <c r="AC166" s="55"/>
      <c r="AD166" s="55"/>
      <c r="AE166" s="54"/>
      <c r="AF166" s="55"/>
      <c r="AG166" s="55"/>
      <c r="AH166" s="55"/>
      <c r="AI166" s="55"/>
      <c r="AJ166" s="54"/>
      <c r="AK166" s="55"/>
      <c r="AL166" s="55"/>
      <c r="AM166" s="55"/>
      <c r="AN166" s="55"/>
      <c r="AO166" s="54"/>
      <c r="AP166" s="51"/>
    </row>
    <row r="167" spans="1:42">
      <c r="A167" s="53"/>
      <c r="B167" s="53"/>
      <c r="C167" s="53"/>
      <c r="D167" s="54"/>
      <c r="E167" s="54"/>
      <c r="F167" s="54"/>
      <c r="G167" s="55"/>
      <c r="H167" s="55"/>
      <c r="I167" s="55"/>
      <c r="J167" s="55"/>
      <c r="K167" s="54"/>
      <c r="L167" s="55"/>
      <c r="M167" s="55"/>
      <c r="N167" s="55"/>
      <c r="O167" s="55"/>
      <c r="P167" s="54"/>
      <c r="Q167" s="55"/>
      <c r="R167" s="55"/>
      <c r="S167" s="55"/>
      <c r="T167" s="55"/>
      <c r="U167" s="54"/>
      <c r="V167" s="55"/>
      <c r="W167" s="55"/>
      <c r="X167" s="55"/>
      <c r="Y167" s="55"/>
      <c r="Z167" s="54"/>
      <c r="AA167" s="55"/>
      <c r="AB167" s="55"/>
      <c r="AC167" s="55"/>
      <c r="AD167" s="55"/>
      <c r="AE167" s="54"/>
      <c r="AF167" s="55"/>
      <c r="AG167" s="55"/>
      <c r="AH167" s="55"/>
      <c r="AI167" s="55"/>
      <c r="AJ167" s="54"/>
      <c r="AK167" s="55"/>
      <c r="AL167" s="55"/>
      <c r="AM167" s="55"/>
      <c r="AN167" s="55"/>
      <c r="AO167" s="54"/>
      <c r="AP167" s="51"/>
    </row>
    <row r="168" spans="1:42">
      <c r="A168" s="53"/>
      <c r="B168" s="53"/>
      <c r="C168" s="53"/>
      <c r="D168" s="54"/>
      <c r="E168" s="54"/>
      <c r="F168" s="54"/>
      <c r="G168" s="55"/>
      <c r="H168" s="55"/>
      <c r="I168" s="55"/>
      <c r="J168" s="55"/>
      <c r="K168" s="54"/>
      <c r="L168" s="55"/>
      <c r="M168" s="55"/>
      <c r="N168" s="55"/>
      <c r="O168" s="55"/>
      <c r="P168" s="54"/>
      <c r="Q168" s="55"/>
      <c r="R168" s="55"/>
      <c r="S168" s="55"/>
      <c r="T168" s="55"/>
      <c r="U168" s="54"/>
      <c r="V168" s="55"/>
      <c r="W168" s="55"/>
      <c r="X168" s="55"/>
      <c r="Y168" s="55"/>
      <c r="Z168" s="54"/>
      <c r="AA168" s="55"/>
      <c r="AB168" s="55"/>
      <c r="AC168" s="55"/>
      <c r="AD168" s="55"/>
      <c r="AE168" s="54"/>
      <c r="AF168" s="55"/>
      <c r="AG168" s="55"/>
      <c r="AH168" s="55"/>
      <c r="AI168" s="55"/>
      <c r="AJ168" s="54"/>
      <c r="AK168" s="55"/>
      <c r="AL168" s="55"/>
      <c r="AM168" s="55"/>
      <c r="AN168" s="55"/>
      <c r="AO168" s="54"/>
      <c r="AP168" s="51"/>
    </row>
    <row r="169" spans="1:42">
      <c r="A169" s="53"/>
      <c r="B169" s="53"/>
      <c r="C169" s="53"/>
      <c r="D169" s="54"/>
      <c r="E169" s="54"/>
      <c r="F169" s="54"/>
      <c r="G169" s="55"/>
      <c r="H169" s="55"/>
      <c r="I169" s="55"/>
      <c r="J169" s="55"/>
      <c r="K169" s="54"/>
      <c r="L169" s="55"/>
      <c r="M169" s="55"/>
      <c r="N169" s="55"/>
      <c r="O169" s="55"/>
      <c r="P169" s="54"/>
      <c r="Q169" s="55"/>
      <c r="R169" s="55"/>
      <c r="S169" s="55"/>
      <c r="T169" s="55"/>
      <c r="U169" s="54"/>
      <c r="V169" s="55"/>
      <c r="W169" s="55"/>
      <c r="X169" s="55"/>
      <c r="Y169" s="55"/>
      <c r="Z169" s="54"/>
      <c r="AA169" s="55"/>
      <c r="AB169" s="55"/>
      <c r="AC169" s="55"/>
      <c r="AD169" s="55"/>
      <c r="AE169" s="54"/>
      <c r="AF169" s="55"/>
      <c r="AG169" s="55"/>
      <c r="AH169" s="55"/>
      <c r="AI169" s="55"/>
      <c r="AJ169" s="54"/>
      <c r="AK169" s="55"/>
      <c r="AL169" s="55"/>
      <c r="AM169" s="55"/>
      <c r="AN169" s="55"/>
      <c r="AO169" s="54"/>
      <c r="AP169" s="51"/>
    </row>
    <row r="170" spans="1:42">
      <c r="A170" s="53"/>
      <c r="B170" s="53"/>
      <c r="C170" s="53"/>
      <c r="D170" s="54"/>
      <c r="E170" s="54"/>
      <c r="F170" s="54"/>
      <c r="G170" s="55"/>
      <c r="H170" s="55"/>
      <c r="I170" s="55"/>
      <c r="J170" s="55"/>
      <c r="K170" s="54"/>
      <c r="L170" s="55"/>
      <c r="M170" s="55"/>
      <c r="N170" s="55"/>
      <c r="O170" s="55"/>
      <c r="P170" s="54"/>
      <c r="Q170" s="55"/>
      <c r="R170" s="55"/>
      <c r="S170" s="55"/>
      <c r="T170" s="55"/>
      <c r="U170" s="54"/>
      <c r="V170" s="55"/>
      <c r="W170" s="55"/>
      <c r="X170" s="55"/>
      <c r="Y170" s="55"/>
      <c r="Z170" s="54"/>
      <c r="AA170" s="55"/>
      <c r="AB170" s="55"/>
      <c r="AC170" s="55"/>
      <c r="AD170" s="55"/>
      <c r="AE170" s="54"/>
      <c r="AF170" s="55"/>
      <c r="AG170" s="55"/>
      <c r="AH170" s="55"/>
      <c r="AI170" s="55"/>
      <c r="AJ170" s="54"/>
      <c r="AK170" s="55"/>
      <c r="AL170" s="55"/>
      <c r="AM170" s="55"/>
      <c r="AN170" s="55"/>
      <c r="AO170" s="54"/>
      <c r="AP170" s="51"/>
    </row>
    <row r="171" spans="1:42">
      <c r="A171" s="53"/>
      <c r="B171" s="53"/>
      <c r="C171" s="53"/>
      <c r="D171" s="54"/>
      <c r="E171" s="54"/>
      <c r="F171" s="54"/>
      <c r="G171" s="55"/>
      <c r="H171" s="55"/>
      <c r="I171" s="55"/>
      <c r="J171" s="55"/>
      <c r="K171" s="54"/>
      <c r="L171" s="55"/>
      <c r="M171" s="55"/>
      <c r="N171" s="55"/>
      <c r="O171" s="55"/>
      <c r="P171" s="54"/>
      <c r="Q171" s="55"/>
      <c r="R171" s="55"/>
      <c r="S171" s="55"/>
      <c r="T171" s="55"/>
      <c r="U171" s="54"/>
      <c r="V171" s="55"/>
      <c r="W171" s="55"/>
      <c r="X171" s="55"/>
      <c r="Y171" s="55"/>
      <c r="Z171" s="54"/>
      <c r="AA171" s="55"/>
      <c r="AB171" s="55"/>
      <c r="AC171" s="55"/>
      <c r="AD171" s="55"/>
      <c r="AE171" s="54"/>
      <c r="AF171" s="55"/>
      <c r="AG171" s="55"/>
      <c r="AH171" s="55"/>
      <c r="AI171" s="55"/>
      <c r="AJ171" s="54"/>
      <c r="AK171" s="55"/>
      <c r="AL171" s="55"/>
      <c r="AM171" s="55"/>
      <c r="AN171" s="55"/>
      <c r="AO171" s="54"/>
      <c r="AP171" s="51"/>
    </row>
    <row r="172" spans="1:42">
      <c r="A172" s="53"/>
      <c r="B172" s="53"/>
      <c r="C172" s="53"/>
      <c r="D172" s="54"/>
      <c r="E172" s="54"/>
      <c r="F172" s="54"/>
      <c r="G172" s="55"/>
      <c r="H172" s="55"/>
      <c r="I172" s="55"/>
      <c r="J172" s="55"/>
      <c r="K172" s="54"/>
      <c r="L172" s="55"/>
      <c r="M172" s="55"/>
      <c r="N172" s="55"/>
      <c r="O172" s="55"/>
      <c r="P172" s="54"/>
      <c r="Q172" s="55"/>
      <c r="R172" s="55"/>
      <c r="S172" s="55"/>
      <c r="T172" s="55"/>
      <c r="U172" s="54"/>
      <c r="V172" s="55"/>
      <c r="W172" s="55"/>
      <c r="X172" s="55"/>
      <c r="Y172" s="55"/>
      <c r="Z172" s="54"/>
      <c r="AA172" s="55"/>
      <c r="AB172" s="55"/>
      <c r="AC172" s="55"/>
      <c r="AD172" s="55"/>
      <c r="AE172" s="54"/>
      <c r="AF172" s="55"/>
      <c r="AG172" s="55"/>
      <c r="AH172" s="55"/>
      <c r="AI172" s="55"/>
      <c r="AJ172" s="54"/>
      <c r="AK172" s="55"/>
      <c r="AL172" s="55"/>
      <c r="AM172" s="55"/>
      <c r="AN172" s="55"/>
      <c r="AO172" s="54"/>
      <c r="AP172" s="51"/>
    </row>
    <row r="173" spans="1:42">
      <c r="A173" s="53"/>
      <c r="B173" s="53"/>
      <c r="C173" s="53"/>
      <c r="D173" s="54"/>
      <c r="E173" s="54"/>
      <c r="F173" s="54"/>
      <c r="G173" s="55"/>
      <c r="H173" s="55"/>
      <c r="I173" s="55"/>
      <c r="J173" s="55"/>
      <c r="K173" s="54"/>
      <c r="L173" s="55"/>
      <c r="M173" s="55"/>
      <c r="N173" s="55"/>
      <c r="O173" s="55"/>
      <c r="P173" s="54"/>
      <c r="Q173" s="55"/>
      <c r="R173" s="55"/>
      <c r="S173" s="55"/>
      <c r="T173" s="55"/>
      <c r="U173" s="54"/>
      <c r="V173" s="55"/>
      <c r="W173" s="55"/>
      <c r="X173" s="55"/>
      <c r="Y173" s="55"/>
      <c r="Z173" s="54"/>
      <c r="AA173" s="55"/>
      <c r="AB173" s="55"/>
      <c r="AC173" s="55"/>
      <c r="AD173" s="55"/>
      <c r="AE173" s="54"/>
      <c r="AF173" s="55"/>
      <c r="AG173" s="55"/>
      <c r="AH173" s="55"/>
      <c r="AI173" s="55"/>
      <c r="AJ173" s="54"/>
      <c r="AK173" s="55"/>
      <c r="AL173" s="55"/>
      <c r="AM173" s="55"/>
      <c r="AN173" s="55"/>
      <c r="AO173" s="54"/>
      <c r="AP173" s="51"/>
    </row>
    <row r="174" spans="1:42">
      <c r="A174" s="53"/>
      <c r="B174" s="53"/>
      <c r="C174" s="53"/>
      <c r="D174" s="54"/>
      <c r="E174" s="54"/>
      <c r="F174" s="54"/>
      <c r="G174" s="55"/>
      <c r="H174" s="55"/>
      <c r="I174" s="55"/>
      <c r="J174" s="55"/>
      <c r="K174" s="54"/>
      <c r="L174" s="55"/>
      <c r="M174" s="55"/>
      <c r="N174" s="55"/>
      <c r="O174" s="55"/>
      <c r="P174" s="54"/>
      <c r="Q174" s="55"/>
      <c r="R174" s="55"/>
      <c r="S174" s="55"/>
      <c r="T174" s="55"/>
      <c r="U174" s="54"/>
      <c r="V174" s="55"/>
      <c r="W174" s="55"/>
      <c r="X174" s="55"/>
      <c r="Y174" s="55"/>
      <c r="Z174" s="54"/>
      <c r="AA174" s="55"/>
      <c r="AB174" s="55"/>
      <c r="AC174" s="55"/>
      <c r="AD174" s="55"/>
      <c r="AE174" s="54"/>
      <c r="AF174" s="55"/>
      <c r="AG174" s="55"/>
      <c r="AH174" s="55"/>
      <c r="AI174" s="55"/>
      <c r="AJ174" s="54"/>
      <c r="AK174" s="55"/>
      <c r="AL174" s="55"/>
      <c r="AM174" s="55"/>
      <c r="AN174" s="55"/>
      <c r="AO174" s="54"/>
      <c r="AP174" s="51"/>
    </row>
    <row r="175" spans="1:42">
      <c r="A175" s="53"/>
      <c r="B175" s="53"/>
      <c r="C175" s="53"/>
      <c r="D175" s="54"/>
      <c r="E175" s="54"/>
      <c r="F175" s="54"/>
      <c r="G175" s="55"/>
      <c r="H175" s="55"/>
      <c r="I175" s="55"/>
      <c r="J175" s="55"/>
      <c r="K175" s="54"/>
      <c r="L175" s="55"/>
      <c r="M175" s="55"/>
      <c r="N175" s="55"/>
      <c r="O175" s="55"/>
      <c r="P175" s="54"/>
      <c r="Q175" s="55"/>
      <c r="R175" s="55"/>
      <c r="S175" s="55"/>
      <c r="T175" s="55"/>
      <c r="U175" s="54"/>
      <c r="V175" s="55"/>
      <c r="W175" s="55"/>
      <c r="X175" s="55"/>
      <c r="Y175" s="55"/>
      <c r="Z175" s="54"/>
      <c r="AA175" s="55"/>
      <c r="AB175" s="55"/>
      <c r="AC175" s="55"/>
      <c r="AD175" s="55"/>
      <c r="AE175" s="54"/>
      <c r="AF175" s="55"/>
      <c r="AG175" s="55"/>
      <c r="AH175" s="55"/>
      <c r="AI175" s="55"/>
      <c r="AJ175" s="54"/>
      <c r="AK175" s="55"/>
      <c r="AL175" s="55"/>
      <c r="AM175" s="55"/>
      <c r="AN175" s="55"/>
      <c r="AO175" s="54"/>
      <c r="AP175" s="51"/>
    </row>
    <row r="176" spans="1:42">
      <c r="A176" s="53"/>
      <c r="B176" s="53"/>
      <c r="C176" s="53"/>
      <c r="D176" s="54"/>
      <c r="E176" s="54"/>
      <c r="F176" s="54"/>
      <c r="G176" s="55"/>
      <c r="H176" s="55"/>
      <c r="I176" s="55"/>
      <c r="J176" s="55"/>
      <c r="K176" s="54"/>
      <c r="L176" s="55"/>
      <c r="M176" s="55"/>
      <c r="N176" s="55"/>
      <c r="O176" s="55"/>
      <c r="P176" s="54"/>
      <c r="Q176" s="55"/>
      <c r="R176" s="55"/>
      <c r="S176" s="55"/>
      <c r="T176" s="55"/>
      <c r="U176" s="54"/>
      <c r="V176" s="55"/>
      <c r="W176" s="55"/>
      <c r="X176" s="55"/>
      <c r="Y176" s="55"/>
      <c r="Z176" s="54"/>
      <c r="AA176" s="55"/>
      <c r="AB176" s="55"/>
      <c r="AC176" s="55"/>
      <c r="AD176" s="55"/>
      <c r="AE176" s="54"/>
      <c r="AF176" s="55"/>
      <c r="AG176" s="55"/>
      <c r="AH176" s="55"/>
      <c r="AI176" s="55"/>
      <c r="AJ176" s="54"/>
      <c r="AK176" s="55"/>
      <c r="AL176" s="55"/>
      <c r="AM176" s="55"/>
      <c r="AN176" s="55"/>
      <c r="AO176" s="54"/>
      <c r="AP176" s="51"/>
    </row>
    <row r="177" spans="1:42">
      <c r="A177" s="53"/>
      <c r="B177" s="53"/>
      <c r="C177" s="53"/>
      <c r="D177" s="54"/>
      <c r="E177" s="54"/>
      <c r="F177" s="54"/>
      <c r="G177" s="55"/>
      <c r="H177" s="55"/>
      <c r="I177" s="55"/>
      <c r="J177" s="55"/>
      <c r="K177" s="54"/>
      <c r="L177" s="55"/>
      <c r="M177" s="55"/>
      <c r="N177" s="55"/>
      <c r="O177" s="55"/>
      <c r="P177" s="54"/>
      <c r="Q177" s="55"/>
      <c r="R177" s="55"/>
      <c r="S177" s="55"/>
      <c r="T177" s="55"/>
      <c r="U177" s="54"/>
      <c r="V177" s="55"/>
      <c r="W177" s="55"/>
      <c r="X177" s="55"/>
      <c r="Y177" s="55"/>
      <c r="Z177" s="54"/>
      <c r="AA177" s="55"/>
      <c r="AB177" s="55"/>
      <c r="AC177" s="55"/>
      <c r="AD177" s="55"/>
      <c r="AE177" s="54"/>
      <c r="AF177" s="55"/>
      <c r="AG177" s="55"/>
      <c r="AH177" s="55"/>
      <c r="AI177" s="55"/>
      <c r="AJ177" s="54"/>
      <c r="AK177" s="55"/>
      <c r="AL177" s="55"/>
      <c r="AM177" s="55"/>
      <c r="AN177" s="55"/>
      <c r="AO177" s="54"/>
      <c r="AP177" s="51"/>
    </row>
    <row r="178" spans="1:42">
      <c r="A178" s="53"/>
      <c r="B178" s="53"/>
      <c r="C178" s="53"/>
      <c r="D178" s="54"/>
      <c r="E178" s="54"/>
      <c r="F178" s="54"/>
      <c r="G178" s="55"/>
      <c r="H178" s="55"/>
      <c r="I178" s="55"/>
      <c r="J178" s="55"/>
      <c r="K178" s="54"/>
      <c r="L178" s="55"/>
      <c r="M178" s="55"/>
      <c r="N178" s="55"/>
      <c r="O178" s="55"/>
      <c r="P178" s="54"/>
      <c r="Q178" s="55"/>
      <c r="R178" s="55"/>
      <c r="S178" s="55"/>
      <c r="T178" s="55"/>
      <c r="U178" s="54"/>
      <c r="V178" s="55"/>
      <c r="W178" s="55"/>
      <c r="X178" s="55"/>
      <c r="Y178" s="55"/>
      <c r="Z178" s="54"/>
      <c r="AA178" s="55"/>
      <c r="AB178" s="55"/>
      <c r="AC178" s="55"/>
      <c r="AD178" s="55"/>
      <c r="AE178" s="54"/>
      <c r="AF178" s="55"/>
      <c r="AG178" s="55"/>
      <c r="AH178" s="55"/>
      <c r="AI178" s="55"/>
      <c r="AJ178" s="54"/>
      <c r="AK178" s="55"/>
      <c r="AL178" s="55"/>
      <c r="AM178" s="55"/>
      <c r="AN178" s="55"/>
      <c r="AO178" s="54"/>
      <c r="AP178" s="51"/>
    </row>
    <row r="179" spans="1:42">
      <c r="A179" s="53"/>
      <c r="B179" s="53"/>
      <c r="C179" s="53"/>
      <c r="D179" s="54"/>
      <c r="E179" s="54"/>
      <c r="F179" s="54"/>
      <c r="G179" s="55"/>
      <c r="H179" s="55"/>
      <c r="I179" s="55"/>
      <c r="J179" s="55"/>
      <c r="K179" s="54"/>
      <c r="L179" s="55"/>
      <c r="M179" s="55"/>
      <c r="N179" s="55"/>
      <c r="O179" s="55"/>
      <c r="P179" s="54"/>
      <c r="Q179" s="55"/>
      <c r="R179" s="55"/>
      <c r="S179" s="55"/>
      <c r="T179" s="55"/>
      <c r="U179" s="54"/>
      <c r="V179" s="55"/>
      <c r="W179" s="55"/>
      <c r="X179" s="55"/>
      <c r="Y179" s="55"/>
      <c r="Z179" s="54"/>
      <c r="AA179" s="55"/>
      <c r="AB179" s="55"/>
      <c r="AC179" s="55"/>
      <c r="AD179" s="55"/>
      <c r="AE179" s="54"/>
      <c r="AF179" s="55"/>
      <c r="AG179" s="55"/>
      <c r="AH179" s="55"/>
      <c r="AI179" s="55"/>
      <c r="AJ179" s="54"/>
      <c r="AK179" s="55"/>
      <c r="AL179" s="55"/>
      <c r="AM179" s="55"/>
      <c r="AN179" s="55"/>
      <c r="AO179" s="54"/>
      <c r="AP179" s="51"/>
    </row>
    <row r="180" spans="1:42">
      <c r="A180" s="53"/>
      <c r="B180" s="53"/>
      <c r="C180" s="53"/>
      <c r="D180" s="54"/>
      <c r="E180" s="54"/>
      <c r="F180" s="54"/>
      <c r="G180" s="55"/>
      <c r="H180" s="55"/>
      <c r="I180" s="55"/>
      <c r="J180" s="55"/>
      <c r="K180" s="54"/>
      <c r="L180" s="55"/>
      <c r="M180" s="55"/>
      <c r="N180" s="55"/>
      <c r="O180" s="55"/>
      <c r="P180" s="54"/>
      <c r="Q180" s="55"/>
      <c r="R180" s="55"/>
      <c r="S180" s="55"/>
      <c r="T180" s="55"/>
      <c r="U180" s="54"/>
      <c r="V180" s="55"/>
      <c r="W180" s="55"/>
      <c r="X180" s="55"/>
      <c r="Y180" s="55"/>
      <c r="Z180" s="54"/>
      <c r="AA180" s="55"/>
      <c r="AB180" s="55"/>
      <c r="AC180" s="55"/>
      <c r="AD180" s="55"/>
      <c r="AE180" s="54"/>
      <c r="AF180" s="55"/>
      <c r="AG180" s="55"/>
      <c r="AH180" s="55"/>
      <c r="AI180" s="55"/>
      <c r="AJ180" s="54"/>
      <c r="AK180" s="55"/>
      <c r="AL180" s="55"/>
      <c r="AM180" s="55"/>
      <c r="AN180" s="55"/>
      <c r="AO180" s="54"/>
      <c r="AP180" s="51"/>
    </row>
    <row r="181" spans="1:42">
      <c r="A181" s="53"/>
      <c r="B181" s="53"/>
      <c r="C181" s="53"/>
      <c r="D181" s="54"/>
      <c r="E181" s="54"/>
      <c r="F181" s="54"/>
      <c r="G181" s="55"/>
      <c r="H181" s="55"/>
      <c r="I181" s="55"/>
      <c r="J181" s="55"/>
      <c r="K181" s="54"/>
      <c r="L181" s="55"/>
      <c r="M181" s="55"/>
      <c r="N181" s="55"/>
      <c r="O181" s="55"/>
      <c r="P181" s="54"/>
      <c r="Q181" s="55"/>
      <c r="R181" s="55"/>
      <c r="S181" s="55"/>
      <c r="T181" s="55"/>
      <c r="U181" s="54"/>
      <c r="V181" s="55"/>
      <c r="W181" s="55"/>
      <c r="X181" s="55"/>
      <c r="Y181" s="55"/>
      <c r="Z181" s="54"/>
      <c r="AA181" s="55"/>
      <c r="AB181" s="55"/>
      <c r="AC181" s="55"/>
      <c r="AD181" s="55"/>
      <c r="AE181" s="54"/>
      <c r="AF181" s="55"/>
      <c r="AG181" s="55"/>
      <c r="AH181" s="55"/>
      <c r="AI181" s="55"/>
      <c r="AJ181" s="54"/>
      <c r="AK181" s="55"/>
      <c r="AL181" s="55"/>
      <c r="AM181" s="55"/>
      <c r="AN181" s="55"/>
      <c r="AO181" s="54"/>
      <c r="AP181" s="51"/>
    </row>
    <row r="182" spans="1:42">
      <c r="A182" s="53"/>
      <c r="B182" s="53"/>
      <c r="C182" s="53"/>
      <c r="D182" s="54"/>
      <c r="E182" s="54"/>
      <c r="F182" s="54"/>
      <c r="G182" s="55"/>
      <c r="H182" s="55"/>
      <c r="I182" s="55"/>
      <c r="J182" s="55"/>
      <c r="K182" s="54"/>
      <c r="L182" s="55"/>
      <c r="M182" s="55"/>
      <c r="N182" s="55"/>
      <c r="O182" s="55"/>
      <c r="P182" s="54"/>
      <c r="Q182" s="55"/>
      <c r="R182" s="55"/>
      <c r="S182" s="55"/>
      <c r="T182" s="55"/>
      <c r="U182" s="54"/>
      <c r="V182" s="55"/>
      <c r="W182" s="55"/>
      <c r="X182" s="55"/>
      <c r="Y182" s="55"/>
      <c r="Z182" s="54"/>
      <c r="AA182" s="55"/>
      <c r="AB182" s="55"/>
      <c r="AC182" s="55"/>
      <c r="AD182" s="55"/>
      <c r="AE182" s="54"/>
      <c r="AF182" s="55"/>
      <c r="AG182" s="55"/>
      <c r="AH182" s="55"/>
      <c r="AI182" s="55"/>
      <c r="AJ182" s="54"/>
      <c r="AK182" s="55"/>
      <c r="AL182" s="55"/>
      <c r="AM182" s="55"/>
      <c r="AN182" s="55"/>
      <c r="AO182" s="54"/>
      <c r="AP182" s="51"/>
    </row>
    <row r="183" spans="1:42">
      <c r="A183" s="53"/>
      <c r="B183" s="53"/>
      <c r="C183" s="53"/>
      <c r="D183" s="54"/>
      <c r="E183" s="54"/>
      <c r="F183" s="54"/>
      <c r="G183" s="55"/>
      <c r="H183" s="55"/>
      <c r="I183" s="55"/>
      <c r="J183" s="55"/>
      <c r="K183" s="54"/>
      <c r="L183" s="55"/>
      <c r="M183" s="55"/>
      <c r="N183" s="55"/>
      <c r="O183" s="55"/>
      <c r="P183" s="54"/>
      <c r="Q183" s="55"/>
      <c r="R183" s="55"/>
      <c r="S183" s="55"/>
      <c r="T183" s="55"/>
      <c r="U183" s="54"/>
      <c r="V183" s="55"/>
      <c r="W183" s="55"/>
      <c r="X183" s="55"/>
      <c r="Y183" s="55"/>
      <c r="Z183" s="54"/>
      <c r="AA183" s="55"/>
      <c r="AB183" s="55"/>
      <c r="AC183" s="55"/>
      <c r="AD183" s="55"/>
      <c r="AE183" s="54"/>
      <c r="AF183" s="55"/>
      <c r="AG183" s="55"/>
      <c r="AH183" s="55"/>
      <c r="AI183" s="55"/>
      <c r="AJ183" s="54"/>
      <c r="AK183" s="55"/>
      <c r="AL183" s="55"/>
      <c r="AM183" s="55"/>
      <c r="AN183" s="55"/>
      <c r="AO183" s="54"/>
      <c r="AP183" s="51"/>
    </row>
    <row r="184" spans="1:42">
      <c r="A184" s="53"/>
      <c r="B184" s="53"/>
      <c r="C184" s="53"/>
      <c r="D184" s="54"/>
      <c r="E184" s="54"/>
      <c r="F184" s="54"/>
      <c r="G184" s="55"/>
      <c r="H184" s="55"/>
      <c r="I184" s="55"/>
      <c r="J184" s="55"/>
      <c r="K184" s="54"/>
      <c r="L184" s="55"/>
      <c r="M184" s="55"/>
      <c r="N184" s="55"/>
      <c r="O184" s="55"/>
      <c r="P184" s="54"/>
      <c r="Q184" s="55"/>
      <c r="R184" s="55"/>
      <c r="S184" s="55"/>
      <c r="T184" s="55"/>
      <c r="U184" s="54"/>
      <c r="V184" s="55"/>
      <c r="W184" s="55"/>
      <c r="X184" s="55"/>
      <c r="Y184" s="55"/>
      <c r="Z184" s="54"/>
      <c r="AA184" s="55"/>
      <c r="AB184" s="55"/>
      <c r="AC184" s="55"/>
      <c r="AD184" s="55"/>
      <c r="AE184" s="54"/>
      <c r="AF184" s="55"/>
      <c r="AG184" s="55"/>
      <c r="AH184" s="55"/>
      <c r="AI184" s="55"/>
      <c r="AJ184" s="54"/>
      <c r="AK184" s="55"/>
      <c r="AL184" s="55"/>
      <c r="AM184" s="55"/>
      <c r="AN184" s="55"/>
      <c r="AO184" s="54"/>
      <c r="AP184" s="51"/>
    </row>
    <row r="185" spans="1:42">
      <c r="A185" s="53"/>
      <c r="B185" s="53"/>
      <c r="C185" s="53"/>
      <c r="D185" s="54"/>
      <c r="E185" s="54"/>
      <c r="F185" s="54"/>
      <c r="G185" s="55"/>
      <c r="H185" s="55"/>
      <c r="I185" s="55"/>
      <c r="J185" s="55"/>
      <c r="K185" s="54"/>
      <c r="L185" s="55"/>
      <c r="M185" s="55"/>
      <c r="N185" s="55"/>
      <c r="O185" s="55"/>
      <c r="P185" s="54"/>
      <c r="Q185" s="55"/>
      <c r="R185" s="55"/>
      <c r="S185" s="55"/>
      <c r="T185" s="55"/>
      <c r="U185" s="54"/>
      <c r="V185" s="55"/>
      <c r="W185" s="55"/>
      <c r="X185" s="55"/>
      <c r="Y185" s="55"/>
      <c r="Z185" s="54"/>
      <c r="AA185" s="55"/>
      <c r="AB185" s="55"/>
      <c r="AC185" s="55"/>
      <c r="AD185" s="55"/>
      <c r="AE185" s="54"/>
      <c r="AF185" s="55"/>
      <c r="AG185" s="55"/>
      <c r="AH185" s="55"/>
      <c r="AI185" s="55"/>
      <c r="AJ185" s="54"/>
      <c r="AK185" s="55"/>
      <c r="AL185" s="55"/>
      <c r="AM185" s="55"/>
      <c r="AN185" s="55"/>
      <c r="AO185" s="54"/>
      <c r="AP185" s="51"/>
    </row>
    <row r="186" spans="1:42">
      <c r="A186" s="53"/>
      <c r="B186" s="53"/>
      <c r="C186" s="53"/>
      <c r="D186" s="54"/>
      <c r="E186" s="54"/>
      <c r="F186" s="54"/>
      <c r="G186" s="55"/>
      <c r="H186" s="55"/>
      <c r="I186" s="55"/>
      <c r="J186" s="55"/>
      <c r="K186" s="54"/>
      <c r="L186" s="55"/>
      <c r="M186" s="55"/>
      <c r="N186" s="55"/>
      <c r="O186" s="55"/>
      <c r="P186" s="54"/>
      <c r="Q186" s="55"/>
      <c r="R186" s="55"/>
      <c r="S186" s="55"/>
      <c r="T186" s="55"/>
      <c r="U186" s="54"/>
      <c r="V186" s="55"/>
      <c r="W186" s="55"/>
      <c r="X186" s="55"/>
      <c r="Y186" s="55"/>
      <c r="Z186" s="54"/>
      <c r="AA186" s="55"/>
      <c r="AB186" s="55"/>
      <c r="AC186" s="55"/>
      <c r="AD186" s="55"/>
      <c r="AE186" s="54"/>
      <c r="AF186" s="55"/>
      <c r="AG186" s="55"/>
      <c r="AH186" s="55"/>
      <c r="AI186" s="55"/>
      <c r="AJ186" s="54"/>
      <c r="AK186" s="55"/>
      <c r="AL186" s="55"/>
      <c r="AM186" s="55"/>
      <c r="AN186" s="55"/>
      <c r="AO186" s="54"/>
      <c r="AP186" s="51"/>
    </row>
    <row r="187" spans="1:42">
      <c r="A187" s="53"/>
      <c r="B187" s="53"/>
      <c r="C187" s="53"/>
      <c r="D187" s="54"/>
      <c r="E187" s="54"/>
      <c r="F187" s="54"/>
      <c r="G187" s="55"/>
      <c r="H187" s="55"/>
      <c r="I187" s="55"/>
      <c r="J187" s="55"/>
      <c r="K187" s="54"/>
      <c r="L187" s="55"/>
      <c r="M187" s="55"/>
      <c r="N187" s="55"/>
      <c r="O187" s="55"/>
      <c r="P187" s="54"/>
      <c r="Q187" s="55"/>
      <c r="R187" s="55"/>
      <c r="S187" s="55"/>
      <c r="T187" s="55"/>
      <c r="U187" s="54"/>
      <c r="V187" s="55"/>
      <c r="W187" s="55"/>
      <c r="X187" s="55"/>
      <c r="Y187" s="55"/>
      <c r="Z187" s="54"/>
      <c r="AA187" s="55"/>
      <c r="AB187" s="55"/>
      <c r="AC187" s="55"/>
      <c r="AD187" s="55"/>
      <c r="AE187" s="54"/>
      <c r="AF187" s="55"/>
      <c r="AG187" s="55"/>
      <c r="AH187" s="55"/>
      <c r="AI187" s="55"/>
      <c r="AJ187" s="54"/>
      <c r="AK187" s="55"/>
      <c r="AL187" s="55"/>
      <c r="AM187" s="55"/>
      <c r="AN187" s="55"/>
      <c r="AO187" s="54"/>
      <c r="AP187" s="51"/>
    </row>
    <row r="188" spans="1:42">
      <c r="A188" s="53"/>
      <c r="B188" s="53"/>
      <c r="C188" s="53"/>
      <c r="D188" s="54"/>
      <c r="E188" s="54"/>
      <c r="F188" s="54"/>
      <c r="G188" s="55"/>
      <c r="H188" s="55"/>
      <c r="I188" s="55"/>
      <c r="J188" s="55"/>
      <c r="K188" s="54"/>
      <c r="L188" s="55"/>
      <c r="M188" s="55"/>
      <c r="N188" s="55"/>
      <c r="O188" s="55"/>
      <c r="P188" s="54"/>
      <c r="Q188" s="55"/>
      <c r="R188" s="55"/>
      <c r="S188" s="55"/>
      <c r="T188" s="55"/>
      <c r="U188" s="54"/>
      <c r="V188" s="55"/>
      <c r="W188" s="55"/>
      <c r="X188" s="55"/>
      <c r="Y188" s="55"/>
      <c r="Z188" s="54"/>
      <c r="AA188" s="55"/>
      <c r="AB188" s="55"/>
      <c r="AC188" s="55"/>
      <c r="AD188" s="55"/>
      <c r="AE188" s="54"/>
      <c r="AF188" s="55"/>
      <c r="AG188" s="55"/>
      <c r="AH188" s="55"/>
      <c r="AI188" s="55"/>
      <c r="AJ188" s="54"/>
      <c r="AK188" s="55"/>
      <c r="AL188" s="55"/>
      <c r="AM188" s="55"/>
      <c r="AN188" s="55"/>
      <c r="AO188" s="54"/>
      <c r="AP188" s="51"/>
    </row>
    <row r="189" spans="1:42">
      <c r="A189" s="53"/>
      <c r="B189" s="53"/>
      <c r="C189" s="53"/>
      <c r="D189" s="54"/>
      <c r="E189" s="54"/>
      <c r="F189" s="54"/>
      <c r="G189" s="55"/>
      <c r="H189" s="55"/>
      <c r="I189" s="55"/>
      <c r="J189" s="55"/>
      <c r="K189" s="54"/>
      <c r="L189" s="55"/>
      <c r="M189" s="55"/>
      <c r="N189" s="55"/>
      <c r="O189" s="55"/>
      <c r="P189" s="54"/>
      <c r="Q189" s="55"/>
      <c r="R189" s="55"/>
      <c r="S189" s="55"/>
      <c r="T189" s="55"/>
      <c r="U189" s="54"/>
      <c r="V189" s="55"/>
      <c r="W189" s="55"/>
      <c r="X189" s="55"/>
      <c r="Y189" s="55"/>
      <c r="Z189" s="54"/>
      <c r="AA189" s="55"/>
      <c r="AB189" s="55"/>
      <c r="AC189" s="55"/>
      <c r="AD189" s="55"/>
      <c r="AE189" s="54"/>
      <c r="AF189" s="55"/>
      <c r="AG189" s="55"/>
      <c r="AH189" s="55"/>
      <c r="AI189" s="55"/>
      <c r="AJ189" s="54"/>
      <c r="AK189" s="55"/>
      <c r="AL189" s="55"/>
      <c r="AM189" s="55"/>
      <c r="AN189" s="55"/>
      <c r="AO189" s="54"/>
      <c r="AP189" s="51"/>
    </row>
    <row r="190" spans="1:42">
      <c r="A190" s="53"/>
      <c r="B190" s="53"/>
      <c r="C190" s="53"/>
      <c r="D190" s="54"/>
      <c r="E190" s="54"/>
      <c r="F190" s="54"/>
      <c r="G190" s="55"/>
      <c r="H190" s="55"/>
      <c r="I190" s="55"/>
      <c r="J190" s="55"/>
      <c r="K190" s="54"/>
      <c r="L190" s="55"/>
      <c r="M190" s="55"/>
      <c r="N190" s="55"/>
      <c r="O190" s="55"/>
      <c r="P190" s="54"/>
      <c r="Q190" s="55"/>
      <c r="R190" s="55"/>
      <c r="S190" s="55"/>
      <c r="T190" s="55"/>
      <c r="U190" s="54"/>
      <c r="V190" s="55"/>
      <c r="W190" s="55"/>
      <c r="X190" s="55"/>
      <c r="Y190" s="55"/>
      <c r="Z190" s="54"/>
      <c r="AA190" s="55"/>
      <c r="AB190" s="55"/>
      <c r="AC190" s="55"/>
      <c r="AD190" s="55"/>
      <c r="AE190" s="54"/>
      <c r="AF190" s="55"/>
      <c r="AG190" s="55"/>
      <c r="AH190" s="55"/>
      <c r="AI190" s="55"/>
      <c r="AJ190" s="54"/>
      <c r="AK190" s="55"/>
      <c r="AL190" s="55"/>
      <c r="AM190" s="55"/>
      <c r="AN190" s="55"/>
      <c r="AO190" s="54"/>
      <c r="AP190" s="51"/>
    </row>
    <row r="191" spans="1:42">
      <c r="A191" s="53"/>
      <c r="B191" s="53"/>
      <c r="C191" s="53"/>
      <c r="D191" s="54"/>
      <c r="E191" s="54"/>
      <c r="F191" s="54"/>
      <c r="G191" s="55"/>
      <c r="H191" s="55"/>
      <c r="I191" s="55"/>
      <c r="J191" s="55"/>
      <c r="K191" s="54"/>
      <c r="L191" s="55"/>
      <c r="M191" s="55"/>
      <c r="N191" s="55"/>
      <c r="O191" s="55"/>
      <c r="P191" s="54"/>
      <c r="Q191" s="55"/>
      <c r="R191" s="55"/>
      <c r="S191" s="55"/>
      <c r="T191" s="55"/>
      <c r="U191" s="54"/>
      <c r="V191" s="55"/>
      <c r="W191" s="55"/>
      <c r="X191" s="55"/>
      <c r="Y191" s="55"/>
      <c r="Z191" s="54"/>
      <c r="AA191" s="55"/>
      <c r="AB191" s="55"/>
      <c r="AC191" s="55"/>
      <c r="AD191" s="55"/>
      <c r="AE191" s="54"/>
      <c r="AF191" s="55"/>
      <c r="AG191" s="55"/>
      <c r="AH191" s="55"/>
      <c r="AI191" s="55"/>
      <c r="AJ191" s="54"/>
      <c r="AK191" s="55"/>
      <c r="AL191" s="55"/>
      <c r="AM191" s="55"/>
      <c r="AN191" s="55"/>
      <c r="AO191" s="54"/>
      <c r="AP191" s="51"/>
    </row>
    <row r="192" spans="1:42">
      <c r="A192" s="53"/>
      <c r="B192" s="53"/>
      <c r="C192" s="53"/>
      <c r="D192" s="54"/>
      <c r="E192" s="54"/>
      <c r="F192" s="54"/>
      <c r="G192" s="55"/>
      <c r="H192" s="55"/>
      <c r="I192" s="55"/>
      <c r="J192" s="55"/>
      <c r="K192" s="54"/>
      <c r="L192" s="55"/>
      <c r="M192" s="55"/>
      <c r="N192" s="55"/>
      <c r="O192" s="55"/>
      <c r="P192" s="54"/>
      <c r="Q192" s="55"/>
      <c r="R192" s="55"/>
      <c r="S192" s="55"/>
      <c r="T192" s="55"/>
      <c r="U192" s="54"/>
      <c r="V192" s="55"/>
      <c r="W192" s="55"/>
      <c r="X192" s="55"/>
      <c r="Y192" s="55"/>
      <c r="Z192" s="54"/>
      <c r="AA192" s="55"/>
      <c r="AB192" s="55"/>
      <c r="AC192" s="55"/>
      <c r="AD192" s="55"/>
      <c r="AE192" s="54"/>
      <c r="AF192" s="55"/>
      <c r="AG192" s="55"/>
      <c r="AH192" s="55"/>
      <c r="AI192" s="55"/>
      <c r="AJ192" s="54"/>
      <c r="AK192" s="55"/>
      <c r="AL192" s="55"/>
      <c r="AM192" s="55"/>
      <c r="AN192" s="55"/>
      <c r="AO192" s="54"/>
      <c r="AP192" s="51"/>
    </row>
    <row r="193" spans="1:42">
      <c r="A193" s="53"/>
      <c r="B193" s="53"/>
      <c r="C193" s="53"/>
      <c r="D193" s="54"/>
      <c r="E193" s="54"/>
      <c r="F193" s="54"/>
      <c r="G193" s="55"/>
      <c r="H193" s="55"/>
      <c r="I193" s="55"/>
      <c r="J193" s="55"/>
      <c r="K193" s="54"/>
      <c r="L193" s="55"/>
      <c r="M193" s="55"/>
      <c r="N193" s="55"/>
      <c r="O193" s="55"/>
      <c r="P193" s="54"/>
      <c r="Q193" s="55"/>
      <c r="R193" s="55"/>
      <c r="S193" s="55"/>
      <c r="T193" s="55"/>
      <c r="U193" s="54"/>
      <c r="V193" s="55"/>
      <c r="W193" s="55"/>
      <c r="X193" s="55"/>
      <c r="Y193" s="55"/>
      <c r="Z193" s="54"/>
      <c r="AA193" s="55"/>
      <c r="AB193" s="55"/>
      <c r="AC193" s="55"/>
      <c r="AD193" s="55"/>
      <c r="AE193" s="54"/>
      <c r="AF193" s="55"/>
      <c r="AG193" s="55"/>
      <c r="AH193" s="55"/>
      <c r="AI193" s="55"/>
      <c r="AJ193" s="54"/>
      <c r="AK193" s="55"/>
      <c r="AL193" s="55"/>
      <c r="AM193" s="55"/>
      <c r="AN193" s="55"/>
      <c r="AO193" s="54"/>
      <c r="AP193" s="51"/>
    </row>
    <row r="194" spans="1:42">
      <c r="A194" s="53"/>
      <c r="B194" s="53"/>
      <c r="C194" s="53"/>
      <c r="D194" s="54"/>
      <c r="E194" s="54"/>
      <c r="F194" s="54"/>
      <c r="G194" s="55"/>
      <c r="H194" s="55"/>
      <c r="I194" s="55"/>
      <c r="J194" s="55"/>
      <c r="K194" s="54"/>
      <c r="L194" s="55"/>
      <c r="M194" s="55"/>
      <c r="N194" s="55"/>
      <c r="O194" s="55"/>
      <c r="P194" s="54"/>
      <c r="Q194" s="55"/>
      <c r="R194" s="55"/>
      <c r="S194" s="55"/>
      <c r="T194" s="55"/>
      <c r="U194" s="54"/>
      <c r="V194" s="55"/>
      <c r="W194" s="55"/>
      <c r="X194" s="55"/>
      <c r="Y194" s="55"/>
      <c r="Z194" s="54"/>
      <c r="AA194" s="55"/>
      <c r="AB194" s="55"/>
      <c r="AC194" s="55"/>
      <c r="AD194" s="55"/>
      <c r="AE194" s="54"/>
      <c r="AF194" s="55"/>
      <c r="AG194" s="55"/>
      <c r="AH194" s="55"/>
      <c r="AI194" s="55"/>
      <c r="AJ194" s="54"/>
      <c r="AK194" s="55"/>
      <c r="AL194" s="55"/>
      <c r="AM194" s="55"/>
      <c r="AN194" s="55"/>
      <c r="AO194" s="54"/>
      <c r="AP194" s="51"/>
    </row>
    <row r="195" spans="1:42">
      <c r="A195" s="53"/>
      <c r="B195" s="53"/>
      <c r="C195" s="53"/>
      <c r="D195" s="54"/>
      <c r="E195" s="54"/>
      <c r="F195" s="54"/>
      <c r="G195" s="55"/>
      <c r="H195" s="55"/>
      <c r="I195" s="55"/>
      <c r="J195" s="55"/>
      <c r="K195" s="54"/>
      <c r="L195" s="55"/>
      <c r="M195" s="55"/>
      <c r="N195" s="55"/>
      <c r="O195" s="55"/>
      <c r="P195" s="54"/>
      <c r="Q195" s="55"/>
      <c r="R195" s="55"/>
      <c r="S195" s="55"/>
      <c r="T195" s="55"/>
      <c r="U195" s="54"/>
      <c r="V195" s="55"/>
      <c r="W195" s="55"/>
      <c r="X195" s="55"/>
      <c r="Y195" s="55"/>
      <c r="Z195" s="54"/>
      <c r="AA195" s="55"/>
      <c r="AB195" s="55"/>
      <c r="AC195" s="55"/>
      <c r="AD195" s="55"/>
      <c r="AE195" s="54"/>
      <c r="AF195" s="55"/>
      <c r="AG195" s="55"/>
      <c r="AH195" s="55"/>
      <c r="AI195" s="55"/>
      <c r="AJ195" s="54"/>
      <c r="AK195" s="55"/>
      <c r="AL195" s="55"/>
      <c r="AM195" s="55"/>
      <c r="AN195" s="55"/>
      <c r="AO195" s="54"/>
      <c r="AP195" s="51"/>
    </row>
    <row r="196" spans="1:42">
      <c r="A196" s="53"/>
      <c r="B196" s="53"/>
      <c r="C196" s="53"/>
      <c r="D196" s="54"/>
      <c r="E196" s="54"/>
      <c r="F196" s="54"/>
      <c r="G196" s="55"/>
      <c r="H196" s="55"/>
      <c r="I196" s="55"/>
      <c r="J196" s="55"/>
      <c r="K196" s="54"/>
      <c r="L196" s="55"/>
      <c r="M196" s="55"/>
      <c r="N196" s="55"/>
      <c r="O196" s="55"/>
      <c r="P196" s="54"/>
      <c r="Q196" s="55"/>
      <c r="R196" s="55"/>
      <c r="S196" s="55"/>
      <c r="T196" s="55"/>
      <c r="U196" s="54"/>
      <c r="V196" s="55"/>
      <c r="W196" s="55"/>
      <c r="X196" s="55"/>
      <c r="Y196" s="55"/>
      <c r="Z196" s="54"/>
      <c r="AA196" s="55"/>
      <c r="AB196" s="55"/>
      <c r="AC196" s="55"/>
      <c r="AD196" s="55"/>
      <c r="AE196" s="54"/>
      <c r="AF196" s="55"/>
      <c r="AG196" s="55"/>
      <c r="AH196" s="55"/>
      <c r="AI196" s="55"/>
      <c r="AJ196" s="54"/>
      <c r="AK196" s="55"/>
      <c r="AL196" s="55"/>
      <c r="AM196" s="55"/>
      <c r="AN196" s="55"/>
      <c r="AO196" s="54"/>
      <c r="AP196" s="51"/>
    </row>
    <row r="197" spans="1:42">
      <c r="A197" s="53"/>
      <c r="B197" s="53"/>
      <c r="C197" s="53"/>
      <c r="D197" s="54"/>
      <c r="E197" s="54"/>
      <c r="F197" s="54"/>
      <c r="G197" s="55"/>
      <c r="H197" s="55"/>
      <c r="I197" s="55"/>
      <c r="J197" s="55"/>
      <c r="K197" s="54"/>
      <c r="L197" s="55"/>
      <c r="M197" s="55"/>
      <c r="N197" s="55"/>
      <c r="O197" s="55"/>
      <c r="P197" s="54"/>
      <c r="Q197" s="55"/>
      <c r="R197" s="55"/>
      <c r="S197" s="55"/>
      <c r="T197" s="55"/>
      <c r="U197" s="54"/>
      <c r="V197" s="55"/>
      <c r="W197" s="55"/>
      <c r="X197" s="55"/>
      <c r="Y197" s="55"/>
      <c r="Z197" s="54"/>
      <c r="AA197" s="55"/>
      <c r="AB197" s="55"/>
      <c r="AC197" s="55"/>
      <c r="AD197" s="55"/>
      <c r="AE197" s="54"/>
      <c r="AF197" s="55"/>
      <c r="AG197" s="55"/>
      <c r="AH197" s="55"/>
      <c r="AI197" s="55"/>
      <c r="AJ197" s="54"/>
      <c r="AK197" s="55"/>
      <c r="AL197" s="55"/>
      <c r="AM197" s="55"/>
      <c r="AN197" s="55"/>
      <c r="AO197" s="54"/>
      <c r="AP197" s="51"/>
    </row>
    <row r="198" spans="1:42">
      <c r="A198" s="53"/>
      <c r="B198" s="53"/>
      <c r="C198" s="53"/>
      <c r="D198" s="54"/>
      <c r="E198" s="54"/>
      <c r="F198" s="54"/>
      <c r="G198" s="55"/>
      <c r="H198" s="55"/>
      <c r="I198" s="55"/>
      <c r="J198" s="55"/>
      <c r="K198" s="54"/>
      <c r="L198" s="55"/>
      <c r="M198" s="55"/>
      <c r="N198" s="55"/>
      <c r="O198" s="55"/>
      <c r="P198" s="54"/>
      <c r="Q198" s="55"/>
      <c r="R198" s="55"/>
      <c r="S198" s="55"/>
      <c r="T198" s="55"/>
      <c r="U198" s="54"/>
      <c r="V198" s="55"/>
      <c r="W198" s="55"/>
      <c r="X198" s="55"/>
      <c r="Y198" s="55"/>
      <c r="Z198" s="54"/>
      <c r="AA198" s="55"/>
      <c r="AB198" s="55"/>
      <c r="AC198" s="55"/>
      <c r="AD198" s="55"/>
      <c r="AE198" s="54"/>
      <c r="AF198" s="55"/>
      <c r="AG198" s="55"/>
      <c r="AH198" s="55"/>
      <c r="AI198" s="55"/>
      <c r="AJ198" s="54"/>
      <c r="AK198" s="55"/>
      <c r="AL198" s="55"/>
      <c r="AM198" s="55"/>
      <c r="AN198" s="55"/>
      <c r="AO198" s="54"/>
      <c r="AP198" s="51"/>
    </row>
    <row r="199" spans="1:42">
      <c r="A199" s="53"/>
      <c r="B199" s="53"/>
      <c r="C199" s="53"/>
      <c r="D199" s="54"/>
      <c r="E199" s="54"/>
      <c r="F199" s="54"/>
      <c r="G199" s="55"/>
      <c r="H199" s="55"/>
      <c r="I199" s="55"/>
      <c r="J199" s="55"/>
      <c r="K199" s="54"/>
      <c r="L199" s="55"/>
      <c r="M199" s="55"/>
      <c r="N199" s="55"/>
      <c r="O199" s="55"/>
      <c r="P199" s="54"/>
      <c r="Q199" s="55"/>
      <c r="R199" s="55"/>
      <c r="S199" s="55"/>
      <c r="T199" s="55"/>
      <c r="U199" s="54"/>
      <c r="V199" s="55"/>
      <c r="W199" s="55"/>
      <c r="X199" s="55"/>
      <c r="Y199" s="55"/>
      <c r="Z199" s="54"/>
      <c r="AA199" s="55"/>
      <c r="AB199" s="55"/>
      <c r="AC199" s="55"/>
      <c r="AD199" s="55"/>
      <c r="AE199" s="54"/>
      <c r="AF199" s="55"/>
      <c r="AG199" s="55"/>
      <c r="AH199" s="55"/>
      <c r="AI199" s="55"/>
      <c r="AJ199" s="54"/>
      <c r="AK199" s="55"/>
      <c r="AL199" s="55"/>
      <c r="AM199" s="55"/>
      <c r="AN199" s="55"/>
      <c r="AO199" s="54"/>
      <c r="AP199" s="51"/>
    </row>
    <row r="200" spans="1:42">
      <c r="A200" s="53"/>
      <c r="B200" s="53"/>
      <c r="C200" s="53"/>
      <c r="D200" s="54"/>
      <c r="E200" s="54"/>
      <c r="F200" s="54"/>
      <c r="G200" s="55"/>
      <c r="H200" s="55"/>
      <c r="I200" s="55"/>
      <c r="J200" s="55"/>
      <c r="K200" s="54"/>
      <c r="L200" s="55"/>
      <c r="M200" s="55"/>
      <c r="N200" s="55"/>
      <c r="O200" s="55"/>
      <c r="P200" s="54"/>
      <c r="Q200" s="55"/>
      <c r="R200" s="55"/>
      <c r="S200" s="55"/>
      <c r="T200" s="55"/>
      <c r="U200" s="54"/>
      <c r="V200" s="55"/>
      <c r="W200" s="55"/>
      <c r="X200" s="55"/>
      <c r="Y200" s="55"/>
      <c r="Z200" s="54"/>
      <c r="AA200" s="55"/>
      <c r="AB200" s="55"/>
      <c r="AC200" s="55"/>
      <c r="AD200" s="55"/>
      <c r="AE200" s="54"/>
      <c r="AF200" s="55"/>
      <c r="AG200" s="55"/>
      <c r="AH200" s="55"/>
      <c r="AI200" s="55"/>
      <c r="AJ200" s="54"/>
      <c r="AK200" s="55"/>
      <c r="AL200" s="55"/>
      <c r="AM200" s="55"/>
      <c r="AN200" s="55"/>
      <c r="AO200" s="54"/>
      <c r="AP200" s="51"/>
    </row>
    <row r="201" spans="1:42">
      <c r="A201" s="53"/>
      <c r="B201" s="53"/>
      <c r="C201" s="53"/>
      <c r="D201" s="54"/>
      <c r="E201" s="54"/>
      <c r="F201" s="54"/>
      <c r="G201" s="55"/>
      <c r="H201" s="55"/>
      <c r="I201" s="55"/>
      <c r="J201" s="55"/>
      <c r="K201" s="54"/>
      <c r="L201" s="55"/>
      <c r="M201" s="55"/>
      <c r="N201" s="55"/>
      <c r="O201" s="55"/>
      <c r="P201" s="54"/>
      <c r="Q201" s="55"/>
      <c r="R201" s="55"/>
      <c r="S201" s="55"/>
      <c r="T201" s="55"/>
      <c r="U201" s="54"/>
      <c r="V201" s="55"/>
      <c r="W201" s="55"/>
      <c r="X201" s="55"/>
      <c r="Y201" s="55"/>
      <c r="Z201" s="54"/>
      <c r="AA201" s="55"/>
      <c r="AB201" s="55"/>
      <c r="AC201" s="55"/>
      <c r="AD201" s="55"/>
      <c r="AE201" s="54"/>
      <c r="AF201" s="55"/>
      <c r="AG201" s="55"/>
      <c r="AH201" s="55"/>
      <c r="AI201" s="55"/>
      <c r="AJ201" s="54"/>
      <c r="AK201" s="55"/>
      <c r="AL201" s="55"/>
      <c r="AM201" s="55"/>
      <c r="AN201" s="55"/>
      <c r="AO201" s="54"/>
      <c r="AP201" s="51"/>
    </row>
    <row r="202" spans="1:42">
      <c r="A202" s="53"/>
      <c r="B202" s="53"/>
      <c r="C202" s="53"/>
      <c r="D202" s="54"/>
      <c r="E202" s="54"/>
      <c r="F202" s="54"/>
      <c r="G202" s="55"/>
      <c r="H202" s="55"/>
      <c r="I202" s="55"/>
      <c r="J202" s="55"/>
      <c r="K202" s="54"/>
      <c r="L202" s="55"/>
      <c r="M202" s="55"/>
      <c r="N202" s="55"/>
      <c r="O202" s="55"/>
      <c r="P202" s="54"/>
      <c r="Q202" s="55"/>
      <c r="R202" s="55"/>
      <c r="S202" s="55"/>
      <c r="T202" s="55"/>
      <c r="U202" s="54"/>
      <c r="V202" s="55"/>
      <c r="W202" s="55"/>
      <c r="X202" s="55"/>
      <c r="Y202" s="55"/>
      <c r="Z202" s="54"/>
      <c r="AA202" s="55"/>
      <c r="AB202" s="55"/>
      <c r="AC202" s="55"/>
      <c r="AD202" s="55"/>
      <c r="AE202" s="54"/>
      <c r="AF202" s="55"/>
      <c r="AG202" s="55"/>
      <c r="AH202" s="55"/>
      <c r="AI202" s="55"/>
      <c r="AJ202" s="54"/>
      <c r="AK202" s="55"/>
      <c r="AL202" s="55"/>
      <c r="AM202" s="55"/>
      <c r="AN202" s="55"/>
      <c r="AO202" s="54"/>
      <c r="AP202" s="51"/>
    </row>
    <row r="203" spans="1:42">
      <c r="A203" s="53"/>
      <c r="B203" s="53"/>
      <c r="C203" s="53"/>
      <c r="D203" s="54"/>
      <c r="E203" s="54"/>
      <c r="F203" s="54"/>
      <c r="G203" s="55"/>
      <c r="H203" s="55"/>
      <c r="I203" s="55"/>
      <c r="J203" s="55"/>
      <c r="K203" s="54"/>
      <c r="L203" s="55"/>
      <c r="M203" s="55"/>
      <c r="N203" s="55"/>
      <c r="O203" s="55"/>
      <c r="P203" s="54"/>
      <c r="Q203" s="55"/>
      <c r="R203" s="55"/>
      <c r="S203" s="55"/>
      <c r="T203" s="55"/>
      <c r="U203" s="54"/>
      <c r="V203" s="55"/>
      <c r="W203" s="55"/>
      <c r="X203" s="55"/>
      <c r="Y203" s="55"/>
      <c r="Z203" s="54"/>
      <c r="AA203" s="55"/>
      <c r="AB203" s="55"/>
      <c r="AC203" s="55"/>
      <c r="AD203" s="55"/>
      <c r="AE203" s="54"/>
      <c r="AF203" s="55"/>
      <c r="AG203" s="55"/>
      <c r="AH203" s="55"/>
      <c r="AI203" s="55"/>
      <c r="AJ203" s="54"/>
      <c r="AK203" s="55"/>
      <c r="AL203" s="55"/>
      <c r="AM203" s="55"/>
      <c r="AN203" s="55"/>
      <c r="AO203" s="54"/>
      <c r="AP203" s="51"/>
    </row>
    <row r="204" spans="1:42">
      <c r="A204" s="53"/>
      <c r="B204" s="53"/>
      <c r="C204" s="53"/>
      <c r="D204" s="54"/>
      <c r="E204" s="54"/>
      <c r="F204" s="54"/>
      <c r="G204" s="55"/>
      <c r="H204" s="55"/>
      <c r="I204" s="55"/>
      <c r="J204" s="55"/>
      <c r="K204" s="54"/>
      <c r="L204" s="55"/>
      <c r="M204" s="55"/>
      <c r="N204" s="55"/>
      <c r="O204" s="55"/>
      <c r="P204" s="54"/>
      <c r="Q204" s="55"/>
      <c r="R204" s="55"/>
      <c r="S204" s="55"/>
      <c r="T204" s="55"/>
      <c r="U204" s="54"/>
      <c r="V204" s="55"/>
      <c r="W204" s="55"/>
      <c r="X204" s="55"/>
      <c r="Y204" s="55"/>
      <c r="Z204" s="54"/>
      <c r="AA204" s="55"/>
      <c r="AB204" s="55"/>
      <c r="AC204" s="55"/>
      <c r="AD204" s="55"/>
      <c r="AE204" s="54"/>
      <c r="AF204" s="55"/>
      <c r="AG204" s="55"/>
      <c r="AH204" s="55"/>
      <c r="AI204" s="55"/>
      <c r="AJ204" s="54"/>
      <c r="AK204" s="55"/>
      <c r="AL204" s="55"/>
      <c r="AM204" s="55"/>
      <c r="AN204" s="55"/>
      <c r="AO204" s="54"/>
      <c r="AP204" s="51"/>
    </row>
    <row r="205" spans="1:42">
      <c r="A205" s="53"/>
      <c r="B205" s="53"/>
      <c r="C205" s="53"/>
      <c r="D205" s="54"/>
      <c r="E205" s="54"/>
      <c r="F205" s="54"/>
      <c r="G205" s="55"/>
      <c r="H205" s="55"/>
      <c r="I205" s="55"/>
      <c r="J205" s="55"/>
      <c r="K205" s="54"/>
      <c r="L205" s="55"/>
      <c r="M205" s="55"/>
      <c r="N205" s="55"/>
      <c r="O205" s="55"/>
      <c r="P205" s="54"/>
      <c r="Q205" s="55"/>
      <c r="R205" s="55"/>
      <c r="S205" s="55"/>
      <c r="T205" s="55"/>
      <c r="U205" s="54"/>
      <c r="V205" s="55"/>
      <c r="W205" s="55"/>
      <c r="X205" s="55"/>
      <c r="Y205" s="55"/>
      <c r="Z205" s="54"/>
      <c r="AA205" s="55"/>
      <c r="AB205" s="55"/>
      <c r="AC205" s="55"/>
      <c r="AD205" s="55"/>
      <c r="AE205" s="54"/>
      <c r="AF205" s="55"/>
      <c r="AG205" s="55"/>
      <c r="AH205" s="55"/>
      <c r="AI205" s="55"/>
      <c r="AJ205" s="54"/>
      <c r="AK205" s="55"/>
      <c r="AL205" s="55"/>
      <c r="AM205" s="55"/>
      <c r="AN205" s="55"/>
      <c r="AO205" s="54"/>
      <c r="AP205" s="51"/>
    </row>
    <row r="206" spans="1:42">
      <c r="A206" s="53"/>
      <c r="B206" s="53"/>
      <c r="C206" s="53"/>
      <c r="D206" s="54"/>
      <c r="E206" s="54"/>
      <c r="F206" s="54"/>
      <c r="G206" s="55"/>
      <c r="H206" s="55"/>
      <c r="I206" s="55"/>
      <c r="J206" s="55"/>
      <c r="K206" s="54"/>
      <c r="L206" s="55"/>
      <c r="M206" s="55"/>
      <c r="N206" s="55"/>
      <c r="O206" s="55"/>
      <c r="P206" s="54"/>
      <c r="Q206" s="55"/>
      <c r="R206" s="55"/>
      <c r="S206" s="55"/>
      <c r="T206" s="55"/>
      <c r="U206" s="54"/>
      <c r="V206" s="55"/>
      <c r="W206" s="55"/>
      <c r="X206" s="55"/>
      <c r="Y206" s="55"/>
      <c r="Z206" s="54"/>
      <c r="AA206" s="55"/>
      <c r="AB206" s="55"/>
      <c r="AC206" s="55"/>
      <c r="AD206" s="55"/>
      <c r="AE206" s="54"/>
      <c r="AF206" s="55"/>
      <c r="AG206" s="55"/>
      <c r="AH206" s="55"/>
      <c r="AI206" s="55"/>
      <c r="AJ206" s="54"/>
      <c r="AK206" s="55"/>
      <c r="AL206" s="55"/>
      <c r="AM206" s="55"/>
      <c r="AN206" s="55"/>
      <c r="AO206" s="54"/>
      <c r="AP206" s="51"/>
    </row>
    <row r="207" spans="1:42">
      <c r="A207" s="53"/>
      <c r="B207" s="53"/>
      <c r="C207" s="53"/>
      <c r="D207" s="54"/>
      <c r="E207" s="54"/>
      <c r="F207" s="54"/>
      <c r="G207" s="55"/>
      <c r="H207" s="55"/>
      <c r="I207" s="55"/>
      <c r="J207" s="55"/>
      <c r="K207" s="54"/>
      <c r="L207" s="55"/>
      <c r="M207" s="55"/>
      <c r="N207" s="55"/>
      <c r="O207" s="55"/>
      <c r="P207" s="54"/>
      <c r="Q207" s="55"/>
      <c r="R207" s="55"/>
      <c r="S207" s="55"/>
      <c r="T207" s="55"/>
      <c r="U207" s="54"/>
      <c r="V207" s="55"/>
      <c r="W207" s="55"/>
      <c r="X207" s="55"/>
      <c r="Y207" s="55"/>
      <c r="Z207" s="54"/>
      <c r="AA207" s="55"/>
      <c r="AB207" s="55"/>
      <c r="AC207" s="55"/>
      <c r="AD207" s="55"/>
      <c r="AE207" s="54"/>
      <c r="AF207" s="55"/>
      <c r="AG207" s="55"/>
      <c r="AH207" s="55"/>
      <c r="AI207" s="55"/>
      <c r="AJ207" s="54"/>
      <c r="AK207" s="55"/>
      <c r="AL207" s="55"/>
      <c r="AM207" s="55"/>
      <c r="AN207" s="55"/>
      <c r="AO207" s="54"/>
      <c r="AP207" s="51"/>
    </row>
    <row r="208" spans="1:42">
      <c r="A208" s="53"/>
      <c r="B208" s="53"/>
      <c r="C208" s="53"/>
      <c r="D208" s="54"/>
      <c r="E208" s="54"/>
      <c r="F208" s="54"/>
      <c r="G208" s="55"/>
      <c r="H208" s="55"/>
      <c r="I208" s="55"/>
      <c r="J208" s="55"/>
      <c r="K208" s="54"/>
      <c r="L208" s="55"/>
      <c r="M208" s="55"/>
      <c r="N208" s="55"/>
      <c r="O208" s="55"/>
      <c r="P208" s="54"/>
      <c r="Q208" s="55"/>
      <c r="R208" s="55"/>
      <c r="S208" s="55"/>
      <c r="T208" s="55"/>
      <c r="U208" s="54"/>
      <c r="V208" s="55"/>
      <c r="W208" s="55"/>
      <c r="X208" s="55"/>
      <c r="Y208" s="55"/>
      <c r="Z208" s="54"/>
      <c r="AA208" s="55"/>
      <c r="AB208" s="55"/>
      <c r="AC208" s="55"/>
      <c r="AD208" s="55"/>
      <c r="AE208" s="54"/>
      <c r="AF208" s="55"/>
      <c r="AG208" s="55"/>
      <c r="AH208" s="55"/>
      <c r="AI208" s="55"/>
      <c r="AJ208" s="54"/>
      <c r="AK208" s="55"/>
      <c r="AL208" s="55"/>
      <c r="AM208" s="55"/>
      <c r="AN208" s="55"/>
      <c r="AO208" s="54"/>
      <c r="AP208" s="51"/>
    </row>
    <row r="209" spans="1:42">
      <c r="A209" s="53"/>
      <c r="B209" s="53"/>
      <c r="C209" s="53"/>
      <c r="D209" s="54"/>
      <c r="E209" s="54"/>
      <c r="F209" s="54"/>
      <c r="G209" s="55"/>
      <c r="H209" s="55"/>
      <c r="I209" s="55"/>
      <c r="J209" s="55"/>
      <c r="K209" s="54"/>
      <c r="L209" s="55"/>
      <c r="M209" s="55"/>
      <c r="N209" s="55"/>
      <c r="O209" s="55"/>
      <c r="P209" s="54"/>
      <c r="Q209" s="55"/>
      <c r="R209" s="55"/>
      <c r="S209" s="55"/>
      <c r="T209" s="55"/>
      <c r="U209" s="54"/>
      <c r="V209" s="55"/>
      <c r="W209" s="55"/>
      <c r="X209" s="55"/>
      <c r="Y209" s="55"/>
      <c r="Z209" s="54"/>
      <c r="AA209" s="55"/>
      <c r="AB209" s="55"/>
      <c r="AC209" s="55"/>
      <c r="AD209" s="55"/>
      <c r="AE209" s="54"/>
      <c r="AF209" s="55"/>
      <c r="AG209" s="55"/>
      <c r="AH209" s="55"/>
      <c r="AI209" s="55"/>
      <c r="AJ209" s="54"/>
      <c r="AK209" s="55"/>
      <c r="AL209" s="55"/>
      <c r="AM209" s="55"/>
      <c r="AN209" s="55"/>
      <c r="AO209" s="54"/>
      <c r="AP209" s="51"/>
    </row>
    <row r="210" spans="1:42">
      <c r="A210" s="53"/>
      <c r="B210" s="53"/>
      <c r="C210" s="53"/>
      <c r="D210" s="54"/>
      <c r="E210" s="54"/>
      <c r="F210" s="54"/>
      <c r="G210" s="55"/>
      <c r="H210" s="55"/>
      <c r="I210" s="55"/>
      <c r="J210" s="55"/>
      <c r="K210" s="54"/>
      <c r="L210" s="55"/>
      <c r="M210" s="55"/>
      <c r="N210" s="55"/>
      <c r="O210" s="55"/>
      <c r="P210" s="54"/>
      <c r="Q210" s="55"/>
      <c r="R210" s="55"/>
      <c r="S210" s="55"/>
      <c r="T210" s="55"/>
      <c r="U210" s="54"/>
      <c r="V210" s="55"/>
      <c r="W210" s="55"/>
      <c r="X210" s="55"/>
      <c r="Y210" s="55"/>
      <c r="Z210" s="54"/>
      <c r="AA210" s="55"/>
      <c r="AB210" s="55"/>
      <c r="AC210" s="55"/>
      <c r="AD210" s="55"/>
      <c r="AE210" s="54"/>
      <c r="AF210" s="55"/>
      <c r="AG210" s="55"/>
      <c r="AH210" s="55"/>
      <c r="AI210" s="55"/>
      <c r="AJ210" s="54"/>
      <c r="AK210" s="55"/>
      <c r="AL210" s="55"/>
      <c r="AM210" s="55"/>
      <c r="AN210" s="55"/>
      <c r="AO210" s="54"/>
      <c r="AP210" s="51"/>
    </row>
    <row r="211" spans="1:42">
      <c r="A211" s="53"/>
      <c r="B211" s="53"/>
      <c r="C211" s="53"/>
      <c r="D211" s="54"/>
      <c r="E211" s="54"/>
      <c r="F211" s="54"/>
      <c r="G211" s="55"/>
      <c r="H211" s="55"/>
      <c r="I211" s="55"/>
      <c r="J211" s="55"/>
      <c r="K211" s="54"/>
      <c r="L211" s="55"/>
      <c r="M211" s="55"/>
      <c r="N211" s="55"/>
      <c r="O211" s="55"/>
      <c r="P211" s="54"/>
      <c r="Q211" s="55"/>
      <c r="R211" s="55"/>
      <c r="S211" s="55"/>
      <c r="T211" s="55"/>
      <c r="U211" s="54"/>
      <c r="V211" s="55"/>
      <c r="W211" s="55"/>
      <c r="X211" s="55"/>
      <c r="Y211" s="55"/>
      <c r="Z211" s="54"/>
      <c r="AA211" s="55"/>
      <c r="AB211" s="55"/>
      <c r="AC211" s="55"/>
      <c r="AD211" s="55"/>
      <c r="AE211" s="54"/>
      <c r="AF211" s="55"/>
      <c r="AG211" s="55"/>
      <c r="AH211" s="55"/>
      <c r="AI211" s="55"/>
      <c r="AJ211" s="54"/>
      <c r="AK211" s="55"/>
      <c r="AL211" s="55"/>
      <c r="AM211" s="55"/>
      <c r="AN211" s="55"/>
      <c r="AO211" s="54"/>
      <c r="AP211" s="51"/>
    </row>
    <row r="212" spans="1:42">
      <c r="A212" s="53"/>
      <c r="B212" s="53"/>
      <c r="C212" s="53"/>
      <c r="D212" s="54"/>
      <c r="E212" s="54"/>
      <c r="F212" s="54"/>
      <c r="G212" s="55"/>
      <c r="H212" s="55"/>
      <c r="I212" s="55"/>
      <c r="J212" s="55"/>
      <c r="K212" s="54"/>
      <c r="L212" s="55"/>
      <c r="M212" s="55"/>
      <c r="N212" s="55"/>
      <c r="O212" s="55"/>
      <c r="P212" s="54"/>
      <c r="Q212" s="55"/>
      <c r="R212" s="55"/>
      <c r="S212" s="55"/>
      <c r="T212" s="55"/>
      <c r="U212" s="54"/>
      <c r="V212" s="55"/>
      <c r="W212" s="55"/>
      <c r="X212" s="55"/>
      <c r="Y212" s="55"/>
      <c r="Z212" s="54"/>
      <c r="AA212" s="55"/>
      <c r="AB212" s="55"/>
      <c r="AC212" s="55"/>
      <c r="AD212" s="55"/>
      <c r="AE212" s="54"/>
      <c r="AF212" s="55"/>
      <c r="AG212" s="55"/>
      <c r="AH212" s="55"/>
      <c r="AI212" s="55"/>
      <c r="AJ212" s="54"/>
      <c r="AK212" s="55"/>
      <c r="AL212" s="55"/>
      <c r="AM212" s="55"/>
      <c r="AN212" s="55"/>
      <c r="AO212" s="54"/>
      <c r="AP212" s="51"/>
    </row>
    <row r="213" spans="1:42">
      <c r="A213" s="53"/>
      <c r="B213" s="53"/>
      <c r="C213" s="53"/>
      <c r="D213" s="54"/>
      <c r="E213" s="54"/>
      <c r="F213" s="54"/>
      <c r="G213" s="55"/>
      <c r="H213" s="55"/>
      <c r="I213" s="55"/>
      <c r="J213" s="55"/>
      <c r="K213" s="54"/>
      <c r="L213" s="55"/>
      <c r="M213" s="55"/>
      <c r="N213" s="55"/>
      <c r="O213" s="55"/>
      <c r="P213" s="54"/>
      <c r="Q213" s="55"/>
      <c r="R213" s="55"/>
      <c r="S213" s="55"/>
      <c r="T213" s="55"/>
      <c r="U213" s="54"/>
      <c r="V213" s="55"/>
      <c r="W213" s="55"/>
      <c r="X213" s="55"/>
      <c r="Y213" s="55"/>
      <c r="Z213" s="54"/>
      <c r="AA213" s="55"/>
      <c r="AB213" s="55"/>
      <c r="AC213" s="55"/>
      <c r="AD213" s="55"/>
      <c r="AE213" s="54"/>
      <c r="AF213" s="55"/>
      <c r="AG213" s="55"/>
      <c r="AH213" s="55"/>
      <c r="AI213" s="55"/>
      <c r="AJ213" s="54"/>
      <c r="AK213" s="55"/>
      <c r="AL213" s="55"/>
      <c r="AM213" s="55"/>
      <c r="AN213" s="55"/>
      <c r="AO213" s="54"/>
      <c r="AP213" s="51"/>
    </row>
    <row r="214" spans="1:42">
      <c r="A214" s="53"/>
      <c r="B214" s="53"/>
      <c r="C214" s="53"/>
      <c r="D214" s="54"/>
      <c r="E214" s="54"/>
      <c r="F214" s="54"/>
      <c r="G214" s="55"/>
      <c r="H214" s="55"/>
      <c r="I214" s="55"/>
      <c r="J214" s="55"/>
      <c r="K214" s="54"/>
      <c r="L214" s="55"/>
      <c r="M214" s="55"/>
      <c r="N214" s="55"/>
      <c r="O214" s="55"/>
      <c r="P214" s="54"/>
      <c r="Q214" s="55"/>
      <c r="R214" s="55"/>
      <c r="S214" s="55"/>
      <c r="T214" s="55"/>
      <c r="U214" s="54"/>
      <c r="V214" s="55"/>
      <c r="W214" s="55"/>
      <c r="X214" s="55"/>
      <c r="Y214" s="55"/>
      <c r="Z214" s="54"/>
      <c r="AA214" s="55"/>
      <c r="AB214" s="55"/>
      <c r="AC214" s="55"/>
      <c r="AD214" s="55"/>
      <c r="AE214" s="54"/>
      <c r="AF214" s="55"/>
      <c r="AG214" s="55"/>
      <c r="AH214" s="55"/>
      <c r="AI214" s="55"/>
      <c r="AJ214" s="54"/>
      <c r="AK214" s="55"/>
      <c r="AL214" s="55"/>
      <c r="AM214" s="55"/>
      <c r="AN214" s="55"/>
      <c r="AO214" s="54"/>
      <c r="AP214" s="51"/>
    </row>
    <row r="215" spans="1:42">
      <c r="A215" s="53"/>
      <c r="B215" s="53"/>
      <c r="C215" s="53"/>
      <c r="D215" s="54"/>
      <c r="E215" s="54"/>
      <c r="F215" s="54"/>
      <c r="G215" s="55"/>
      <c r="H215" s="55"/>
      <c r="I215" s="55"/>
      <c r="J215" s="55"/>
      <c r="K215" s="54"/>
      <c r="L215" s="55"/>
      <c r="M215" s="55"/>
      <c r="N215" s="55"/>
      <c r="O215" s="55"/>
      <c r="P215" s="54"/>
      <c r="Q215" s="55"/>
      <c r="R215" s="55"/>
      <c r="S215" s="55"/>
      <c r="T215" s="55"/>
      <c r="U215" s="54"/>
      <c r="V215" s="55"/>
      <c r="W215" s="55"/>
      <c r="X215" s="55"/>
      <c r="Y215" s="55"/>
      <c r="Z215" s="54"/>
      <c r="AA215" s="55"/>
      <c r="AB215" s="55"/>
      <c r="AC215" s="55"/>
      <c r="AD215" s="55"/>
      <c r="AE215" s="54"/>
      <c r="AF215" s="55"/>
      <c r="AG215" s="55"/>
      <c r="AH215" s="55"/>
      <c r="AI215" s="55"/>
      <c r="AJ215" s="54"/>
      <c r="AK215" s="55"/>
      <c r="AL215" s="55"/>
      <c r="AM215" s="55"/>
      <c r="AN215" s="55"/>
      <c r="AO215" s="54"/>
      <c r="AP215" s="51"/>
    </row>
    <row r="216" spans="1:42">
      <c r="A216" s="53"/>
      <c r="B216" s="53"/>
      <c r="C216" s="53"/>
      <c r="D216" s="54"/>
      <c r="E216" s="54"/>
      <c r="F216" s="54"/>
      <c r="G216" s="55"/>
      <c r="H216" s="55"/>
      <c r="I216" s="55"/>
      <c r="J216" s="55"/>
      <c r="K216" s="54"/>
      <c r="L216" s="55"/>
      <c r="M216" s="55"/>
      <c r="N216" s="55"/>
      <c r="O216" s="55"/>
      <c r="P216" s="54"/>
      <c r="Q216" s="55"/>
      <c r="R216" s="55"/>
      <c r="S216" s="55"/>
      <c r="T216" s="55"/>
      <c r="U216" s="54"/>
      <c r="V216" s="55"/>
      <c r="W216" s="55"/>
      <c r="X216" s="55"/>
      <c r="Y216" s="55"/>
      <c r="Z216" s="54"/>
      <c r="AA216" s="55"/>
      <c r="AB216" s="55"/>
      <c r="AC216" s="55"/>
      <c r="AD216" s="55"/>
      <c r="AE216" s="54"/>
      <c r="AF216" s="55"/>
      <c r="AG216" s="55"/>
      <c r="AH216" s="55"/>
      <c r="AI216" s="55"/>
      <c r="AJ216" s="54"/>
      <c r="AK216" s="55"/>
      <c r="AL216" s="55"/>
      <c r="AM216" s="55"/>
      <c r="AN216" s="55"/>
      <c r="AO216" s="54"/>
      <c r="AP216" s="51"/>
    </row>
    <row r="217" spans="1:42">
      <c r="A217" s="53"/>
      <c r="B217" s="53"/>
      <c r="C217" s="53"/>
      <c r="D217" s="54"/>
      <c r="E217" s="54"/>
      <c r="F217" s="54"/>
      <c r="G217" s="55"/>
      <c r="H217" s="55"/>
      <c r="I217" s="55"/>
      <c r="J217" s="55"/>
      <c r="K217" s="54"/>
      <c r="L217" s="55"/>
      <c r="M217" s="55"/>
      <c r="N217" s="55"/>
      <c r="O217" s="55"/>
      <c r="P217" s="54"/>
      <c r="Q217" s="55"/>
      <c r="R217" s="55"/>
      <c r="S217" s="55"/>
      <c r="T217" s="55"/>
      <c r="U217" s="54"/>
      <c r="V217" s="55"/>
      <c r="W217" s="55"/>
      <c r="X217" s="55"/>
      <c r="Y217" s="55"/>
      <c r="Z217" s="54"/>
      <c r="AA217" s="55"/>
      <c r="AB217" s="55"/>
      <c r="AC217" s="55"/>
      <c r="AD217" s="55"/>
      <c r="AE217" s="54"/>
      <c r="AF217" s="55"/>
      <c r="AG217" s="55"/>
      <c r="AH217" s="55"/>
      <c r="AI217" s="55"/>
      <c r="AJ217" s="54"/>
      <c r="AK217" s="55"/>
      <c r="AL217" s="55"/>
      <c r="AM217" s="55"/>
      <c r="AN217" s="55"/>
      <c r="AO217" s="54"/>
      <c r="AP217" s="51"/>
    </row>
    <row r="218" spans="1:42">
      <c r="A218" s="53"/>
      <c r="B218" s="53"/>
      <c r="C218" s="53"/>
      <c r="D218" s="54"/>
      <c r="E218" s="54"/>
      <c r="F218" s="54"/>
      <c r="G218" s="55"/>
      <c r="H218" s="55"/>
      <c r="I218" s="55"/>
      <c r="J218" s="55"/>
      <c r="K218" s="54"/>
      <c r="L218" s="55"/>
      <c r="M218" s="55"/>
      <c r="N218" s="55"/>
      <c r="O218" s="55"/>
      <c r="P218" s="54"/>
      <c r="Q218" s="55"/>
      <c r="R218" s="55"/>
      <c r="S218" s="55"/>
      <c r="T218" s="55"/>
      <c r="U218" s="54"/>
      <c r="V218" s="55"/>
      <c r="W218" s="55"/>
      <c r="X218" s="55"/>
      <c r="Y218" s="55"/>
      <c r="Z218" s="54"/>
      <c r="AA218" s="55"/>
      <c r="AB218" s="55"/>
      <c r="AC218" s="55"/>
      <c r="AD218" s="55"/>
      <c r="AE218" s="54"/>
      <c r="AF218" s="55"/>
      <c r="AG218" s="55"/>
      <c r="AH218" s="55"/>
      <c r="AI218" s="55"/>
      <c r="AJ218" s="54"/>
      <c r="AK218" s="55"/>
      <c r="AL218" s="55"/>
      <c r="AM218" s="55"/>
      <c r="AN218" s="55"/>
      <c r="AO218" s="54"/>
      <c r="AP218" s="51"/>
    </row>
    <row r="219" spans="1:42">
      <c r="A219" s="53"/>
      <c r="B219" s="53"/>
      <c r="C219" s="53"/>
      <c r="D219" s="54"/>
      <c r="E219" s="54"/>
      <c r="F219" s="54"/>
      <c r="G219" s="55"/>
      <c r="H219" s="55"/>
      <c r="I219" s="55"/>
      <c r="J219" s="55"/>
      <c r="K219" s="54"/>
      <c r="L219" s="55"/>
      <c r="M219" s="55"/>
      <c r="N219" s="55"/>
      <c r="O219" s="55"/>
      <c r="P219" s="54"/>
      <c r="Q219" s="55"/>
      <c r="R219" s="55"/>
      <c r="S219" s="55"/>
      <c r="T219" s="55"/>
      <c r="U219" s="54"/>
      <c r="V219" s="55"/>
      <c r="W219" s="55"/>
      <c r="X219" s="55"/>
      <c r="Y219" s="55"/>
      <c r="Z219" s="54"/>
      <c r="AA219" s="55"/>
      <c r="AB219" s="55"/>
      <c r="AC219" s="55"/>
      <c r="AD219" s="55"/>
      <c r="AE219" s="54"/>
      <c r="AF219" s="55"/>
      <c r="AG219" s="55"/>
      <c r="AH219" s="55"/>
      <c r="AI219" s="55"/>
      <c r="AJ219" s="54"/>
      <c r="AK219" s="55"/>
      <c r="AL219" s="55"/>
      <c r="AM219" s="55"/>
      <c r="AN219" s="55"/>
      <c r="AO219" s="54"/>
      <c r="AP219" s="51"/>
    </row>
    <row r="220" spans="1:42">
      <c r="A220" s="53"/>
      <c r="B220" s="53"/>
      <c r="C220" s="53"/>
      <c r="D220" s="54"/>
      <c r="E220" s="54"/>
      <c r="F220" s="54"/>
      <c r="G220" s="55"/>
      <c r="H220" s="55"/>
      <c r="I220" s="55"/>
      <c r="J220" s="55"/>
      <c r="K220" s="54"/>
      <c r="L220" s="55"/>
      <c r="M220" s="55"/>
      <c r="N220" s="55"/>
      <c r="O220" s="55"/>
      <c r="P220" s="54"/>
      <c r="Q220" s="55"/>
      <c r="R220" s="55"/>
      <c r="S220" s="55"/>
      <c r="T220" s="55"/>
      <c r="U220" s="54"/>
      <c r="V220" s="55"/>
      <c r="W220" s="55"/>
      <c r="X220" s="55"/>
      <c r="Y220" s="55"/>
      <c r="Z220" s="54"/>
      <c r="AA220" s="55"/>
      <c r="AB220" s="55"/>
      <c r="AC220" s="55"/>
      <c r="AD220" s="55"/>
      <c r="AE220" s="54"/>
      <c r="AF220" s="55"/>
      <c r="AG220" s="55"/>
      <c r="AH220" s="55"/>
      <c r="AI220" s="55"/>
      <c r="AJ220" s="54"/>
      <c r="AK220" s="55"/>
      <c r="AL220" s="55"/>
      <c r="AM220" s="55"/>
      <c r="AN220" s="55"/>
      <c r="AO220" s="54"/>
      <c r="AP220" s="51"/>
    </row>
    <row r="221" spans="1:42">
      <c r="A221" s="53"/>
      <c r="B221" s="53"/>
      <c r="C221" s="53"/>
      <c r="D221" s="54"/>
      <c r="E221" s="54"/>
      <c r="F221" s="54"/>
      <c r="G221" s="55"/>
      <c r="H221" s="55"/>
      <c r="I221" s="55"/>
      <c r="J221" s="55"/>
      <c r="K221" s="54"/>
      <c r="L221" s="55"/>
      <c r="M221" s="55"/>
      <c r="N221" s="55"/>
      <c r="O221" s="55"/>
      <c r="P221" s="54"/>
      <c r="Q221" s="55"/>
      <c r="R221" s="55"/>
      <c r="S221" s="55"/>
      <c r="T221" s="55"/>
      <c r="U221" s="54"/>
      <c r="V221" s="55"/>
      <c r="W221" s="55"/>
      <c r="X221" s="55"/>
      <c r="Y221" s="55"/>
      <c r="Z221" s="54"/>
      <c r="AA221" s="55"/>
      <c r="AB221" s="55"/>
      <c r="AC221" s="55"/>
      <c r="AD221" s="55"/>
      <c r="AE221" s="54"/>
      <c r="AF221" s="55"/>
      <c r="AG221" s="55"/>
      <c r="AH221" s="55"/>
      <c r="AI221" s="55"/>
      <c r="AJ221" s="54"/>
      <c r="AK221" s="55"/>
      <c r="AL221" s="55"/>
      <c r="AM221" s="55"/>
      <c r="AN221" s="55"/>
      <c r="AO221" s="54"/>
      <c r="AP221" s="51"/>
    </row>
    <row r="222" spans="1:42">
      <c r="A222" s="53"/>
      <c r="B222" s="53"/>
      <c r="C222" s="53"/>
      <c r="D222" s="54"/>
      <c r="E222" s="54"/>
      <c r="F222" s="54"/>
      <c r="G222" s="55"/>
      <c r="H222" s="55"/>
      <c r="I222" s="55"/>
      <c r="J222" s="55"/>
      <c r="K222" s="54"/>
      <c r="L222" s="55"/>
      <c r="M222" s="55"/>
      <c r="N222" s="55"/>
      <c r="O222" s="55"/>
      <c r="P222" s="54"/>
      <c r="Q222" s="55"/>
      <c r="R222" s="55"/>
      <c r="S222" s="55"/>
      <c r="T222" s="55"/>
      <c r="U222" s="54"/>
      <c r="V222" s="55"/>
      <c r="W222" s="55"/>
      <c r="X222" s="55"/>
      <c r="Y222" s="55"/>
      <c r="Z222" s="54"/>
      <c r="AA222" s="55"/>
      <c r="AB222" s="55"/>
      <c r="AC222" s="55"/>
      <c r="AD222" s="55"/>
      <c r="AE222" s="54"/>
      <c r="AF222" s="55"/>
      <c r="AG222" s="55"/>
      <c r="AH222" s="55"/>
      <c r="AI222" s="55"/>
      <c r="AJ222" s="54"/>
      <c r="AK222" s="55"/>
      <c r="AL222" s="55"/>
      <c r="AM222" s="55"/>
      <c r="AN222" s="55"/>
      <c r="AO222" s="54"/>
      <c r="AP222" s="51"/>
    </row>
    <row r="223" spans="1:42">
      <c r="A223" s="53"/>
      <c r="B223" s="53"/>
      <c r="C223" s="53"/>
      <c r="D223" s="54"/>
      <c r="E223" s="54"/>
      <c r="F223" s="54"/>
      <c r="G223" s="55"/>
      <c r="H223" s="55"/>
      <c r="I223" s="55"/>
      <c r="J223" s="55"/>
      <c r="K223" s="54"/>
      <c r="L223" s="55"/>
      <c r="M223" s="55"/>
      <c r="N223" s="55"/>
      <c r="O223" s="55"/>
      <c r="P223" s="54"/>
      <c r="Q223" s="55"/>
      <c r="R223" s="55"/>
      <c r="S223" s="55"/>
      <c r="T223" s="55"/>
      <c r="U223" s="54"/>
      <c r="V223" s="55"/>
      <c r="W223" s="55"/>
      <c r="X223" s="55"/>
      <c r="Y223" s="55"/>
      <c r="Z223" s="54"/>
      <c r="AA223" s="55"/>
      <c r="AB223" s="55"/>
      <c r="AC223" s="55"/>
      <c r="AD223" s="55"/>
      <c r="AE223" s="54"/>
      <c r="AF223" s="55"/>
      <c r="AG223" s="55"/>
      <c r="AH223" s="55"/>
      <c r="AI223" s="55"/>
      <c r="AJ223" s="54"/>
      <c r="AK223" s="55"/>
      <c r="AL223" s="55"/>
      <c r="AM223" s="55"/>
      <c r="AN223" s="55"/>
      <c r="AO223" s="54"/>
      <c r="AP223" s="51"/>
    </row>
    <row r="224" spans="1:42">
      <c r="A224" s="53"/>
      <c r="B224" s="53"/>
      <c r="C224" s="53"/>
      <c r="D224" s="54"/>
      <c r="E224" s="54"/>
      <c r="F224" s="54"/>
      <c r="G224" s="55"/>
      <c r="H224" s="55"/>
      <c r="I224" s="55"/>
      <c r="J224" s="55"/>
      <c r="K224" s="54"/>
      <c r="L224" s="55"/>
      <c r="M224" s="55"/>
      <c r="N224" s="55"/>
      <c r="O224" s="55"/>
      <c r="P224" s="54"/>
      <c r="Q224" s="55"/>
      <c r="R224" s="55"/>
      <c r="S224" s="55"/>
      <c r="T224" s="55"/>
      <c r="U224" s="54"/>
      <c r="V224" s="55"/>
      <c r="W224" s="55"/>
      <c r="X224" s="55"/>
      <c r="Y224" s="55"/>
      <c r="Z224" s="54"/>
      <c r="AA224" s="55"/>
      <c r="AB224" s="55"/>
      <c r="AC224" s="55"/>
      <c r="AD224" s="55"/>
      <c r="AE224" s="54"/>
      <c r="AF224" s="55"/>
      <c r="AG224" s="55"/>
      <c r="AH224" s="55"/>
      <c r="AI224" s="55"/>
      <c r="AJ224" s="54"/>
      <c r="AK224" s="55"/>
      <c r="AL224" s="55"/>
      <c r="AM224" s="55"/>
      <c r="AN224" s="55"/>
      <c r="AO224" s="54"/>
      <c r="AP224" s="51"/>
    </row>
    <row r="225" spans="1:42">
      <c r="A225" s="53"/>
      <c r="B225" s="53"/>
      <c r="C225" s="53"/>
      <c r="D225" s="54"/>
      <c r="E225" s="54"/>
      <c r="F225" s="54"/>
      <c r="G225" s="55"/>
      <c r="H225" s="55"/>
      <c r="I225" s="55"/>
      <c r="J225" s="55"/>
      <c r="K225" s="54"/>
      <c r="L225" s="55"/>
      <c r="M225" s="55"/>
      <c r="N225" s="55"/>
      <c r="O225" s="55"/>
      <c r="P225" s="54"/>
      <c r="Q225" s="55"/>
      <c r="R225" s="55"/>
      <c r="S225" s="55"/>
      <c r="T225" s="55"/>
      <c r="U225" s="54"/>
      <c r="V225" s="55"/>
      <c r="W225" s="55"/>
      <c r="X225" s="55"/>
      <c r="Y225" s="55"/>
      <c r="Z225" s="54"/>
      <c r="AA225" s="55"/>
      <c r="AB225" s="55"/>
      <c r="AC225" s="55"/>
      <c r="AD225" s="55"/>
      <c r="AE225" s="54"/>
      <c r="AF225" s="55"/>
      <c r="AG225" s="55"/>
      <c r="AH225" s="55"/>
      <c r="AI225" s="55"/>
      <c r="AJ225" s="54"/>
      <c r="AK225" s="55"/>
      <c r="AL225" s="55"/>
      <c r="AM225" s="55"/>
      <c r="AN225" s="55"/>
      <c r="AO225" s="54"/>
      <c r="AP225" s="51"/>
    </row>
    <row r="226" spans="1:42">
      <c r="A226" s="53"/>
      <c r="B226" s="53"/>
      <c r="C226" s="53"/>
      <c r="D226" s="54"/>
      <c r="E226" s="54"/>
      <c r="F226" s="54"/>
      <c r="G226" s="55"/>
      <c r="H226" s="55"/>
      <c r="I226" s="55"/>
      <c r="J226" s="55"/>
      <c r="K226" s="54"/>
      <c r="L226" s="55"/>
      <c r="M226" s="55"/>
      <c r="N226" s="55"/>
      <c r="O226" s="55"/>
      <c r="P226" s="54"/>
      <c r="Q226" s="55"/>
      <c r="R226" s="55"/>
      <c r="S226" s="55"/>
      <c r="T226" s="55"/>
      <c r="U226" s="54"/>
      <c r="V226" s="55"/>
      <c r="W226" s="55"/>
      <c r="X226" s="55"/>
      <c r="Y226" s="55"/>
      <c r="Z226" s="54"/>
      <c r="AA226" s="55"/>
      <c r="AB226" s="55"/>
      <c r="AC226" s="55"/>
      <c r="AD226" s="55"/>
      <c r="AE226" s="54"/>
      <c r="AF226" s="55"/>
      <c r="AG226" s="55"/>
      <c r="AH226" s="55"/>
      <c r="AI226" s="55"/>
      <c r="AJ226" s="54"/>
      <c r="AK226" s="55"/>
      <c r="AL226" s="55"/>
      <c r="AM226" s="55"/>
      <c r="AN226" s="55"/>
      <c r="AO226" s="54"/>
      <c r="AP226" s="51"/>
    </row>
    <row r="227" spans="1:42">
      <c r="A227" s="53"/>
      <c r="B227" s="53"/>
      <c r="C227" s="53"/>
      <c r="D227" s="54"/>
      <c r="E227" s="54"/>
      <c r="F227" s="54"/>
      <c r="G227" s="55"/>
      <c r="H227" s="55"/>
      <c r="I227" s="55"/>
      <c r="J227" s="55"/>
      <c r="K227" s="54"/>
      <c r="L227" s="55"/>
      <c r="M227" s="55"/>
      <c r="N227" s="55"/>
      <c r="O227" s="55"/>
      <c r="P227" s="54"/>
      <c r="Q227" s="55"/>
      <c r="R227" s="55"/>
      <c r="S227" s="55"/>
      <c r="T227" s="55"/>
      <c r="U227" s="54"/>
      <c r="V227" s="55"/>
      <c r="W227" s="55"/>
      <c r="X227" s="55"/>
      <c r="Y227" s="55"/>
      <c r="Z227" s="54"/>
      <c r="AA227" s="55"/>
      <c r="AB227" s="55"/>
      <c r="AC227" s="55"/>
      <c r="AD227" s="55"/>
      <c r="AE227" s="54"/>
      <c r="AF227" s="55"/>
      <c r="AG227" s="55"/>
      <c r="AH227" s="55"/>
      <c r="AI227" s="55"/>
      <c r="AJ227" s="54"/>
      <c r="AK227" s="55"/>
      <c r="AL227" s="55"/>
      <c r="AM227" s="55"/>
      <c r="AN227" s="55"/>
      <c r="AO227" s="54"/>
      <c r="AP227" s="51"/>
    </row>
    <row r="228" spans="1:42">
      <c r="A228" s="53"/>
      <c r="B228" s="53"/>
      <c r="C228" s="53"/>
      <c r="D228" s="54"/>
      <c r="E228" s="54"/>
      <c r="F228" s="54"/>
      <c r="G228" s="55"/>
      <c r="H228" s="55"/>
      <c r="I228" s="55"/>
      <c r="J228" s="55"/>
      <c r="K228" s="54"/>
      <c r="L228" s="55"/>
      <c r="M228" s="55"/>
      <c r="N228" s="55"/>
      <c r="O228" s="55"/>
      <c r="P228" s="54"/>
      <c r="Q228" s="55"/>
      <c r="R228" s="55"/>
      <c r="S228" s="55"/>
      <c r="T228" s="55"/>
      <c r="U228" s="54"/>
      <c r="V228" s="55"/>
      <c r="W228" s="55"/>
      <c r="X228" s="55"/>
      <c r="Y228" s="55"/>
      <c r="Z228" s="54"/>
      <c r="AA228" s="55"/>
      <c r="AB228" s="55"/>
      <c r="AC228" s="55"/>
      <c r="AD228" s="55"/>
      <c r="AE228" s="54"/>
      <c r="AF228" s="55"/>
      <c r="AG228" s="55"/>
      <c r="AH228" s="55"/>
      <c r="AI228" s="55"/>
      <c r="AJ228" s="54"/>
      <c r="AK228" s="55"/>
      <c r="AL228" s="55"/>
      <c r="AM228" s="55"/>
      <c r="AN228" s="55"/>
      <c r="AO228" s="54"/>
      <c r="AP228" s="51"/>
    </row>
    <row r="229" spans="1:42">
      <c r="A229" s="53"/>
      <c r="B229" s="53"/>
      <c r="C229" s="53"/>
      <c r="D229" s="54"/>
      <c r="E229" s="54"/>
      <c r="F229" s="54"/>
      <c r="G229" s="55"/>
      <c r="H229" s="55"/>
      <c r="I229" s="55"/>
      <c r="J229" s="55"/>
      <c r="K229" s="54"/>
      <c r="L229" s="55"/>
      <c r="M229" s="55"/>
      <c r="N229" s="55"/>
      <c r="O229" s="55"/>
      <c r="P229" s="54"/>
      <c r="Q229" s="55"/>
      <c r="R229" s="55"/>
      <c r="S229" s="55"/>
      <c r="T229" s="55"/>
      <c r="U229" s="54"/>
      <c r="V229" s="55"/>
      <c r="W229" s="55"/>
      <c r="X229" s="55"/>
      <c r="Y229" s="55"/>
      <c r="Z229" s="54"/>
      <c r="AA229" s="55"/>
      <c r="AB229" s="55"/>
      <c r="AC229" s="55"/>
      <c r="AD229" s="55"/>
      <c r="AE229" s="54"/>
      <c r="AF229" s="55"/>
      <c r="AG229" s="55"/>
      <c r="AH229" s="55"/>
      <c r="AI229" s="55"/>
      <c r="AJ229" s="54"/>
      <c r="AK229" s="55"/>
      <c r="AL229" s="55"/>
      <c r="AM229" s="55"/>
      <c r="AN229" s="55"/>
      <c r="AO229" s="54"/>
      <c r="AP229" s="51"/>
    </row>
    <row r="230" spans="1:42">
      <c r="A230" s="53"/>
      <c r="B230" s="53"/>
      <c r="C230" s="53"/>
      <c r="D230" s="54"/>
      <c r="E230" s="54"/>
      <c r="F230" s="54"/>
      <c r="G230" s="55"/>
      <c r="H230" s="55"/>
      <c r="I230" s="55"/>
      <c r="J230" s="55"/>
      <c r="K230" s="54"/>
      <c r="L230" s="55"/>
      <c r="M230" s="55"/>
      <c r="N230" s="55"/>
      <c r="O230" s="55"/>
      <c r="P230" s="54"/>
      <c r="Q230" s="55"/>
      <c r="R230" s="55"/>
      <c r="S230" s="55"/>
      <c r="T230" s="55"/>
      <c r="U230" s="54"/>
      <c r="V230" s="55"/>
      <c r="W230" s="55"/>
      <c r="X230" s="55"/>
      <c r="Y230" s="55"/>
      <c r="Z230" s="54"/>
      <c r="AA230" s="55"/>
      <c r="AB230" s="55"/>
      <c r="AC230" s="55"/>
      <c r="AD230" s="55"/>
      <c r="AE230" s="54"/>
      <c r="AF230" s="55"/>
      <c r="AG230" s="55"/>
      <c r="AH230" s="55"/>
      <c r="AI230" s="55"/>
      <c r="AJ230" s="54"/>
      <c r="AK230" s="55"/>
      <c r="AL230" s="55"/>
      <c r="AM230" s="55"/>
      <c r="AN230" s="55"/>
      <c r="AO230" s="54"/>
      <c r="AP230" s="51"/>
    </row>
    <row r="231" spans="1:42">
      <c r="A231" s="53"/>
      <c r="B231" s="53"/>
      <c r="C231" s="53"/>
      <c r="D231" s="54"/>
      <c r="E231" s="54"/>
      <c r="F231" s="54"/>
      <c r="G231" s="55"/>
      <c r="H231" s="55"/>
      <c r="I231" s="55"/>
      <c r="J231" s="55"/>
      <c r="K231" s="54"/>
      <c r="L231" s="55"/>
      <c r="M231" s="55"/>
      <c r="N231" s="55"/>
      <c r="O231" s="55"/>
      <c r="P231" s="54"/>
      <c r="Q231" s="55"/>
      <c r="R231" s="55"/>
      <c r="S231" s="55"/>
      <c r="T231" s="55"/>
      <c r="U231" s="54"/>
      <c r="V231" s="55"/>
      <c r="W231" s="55"/>
      <c r="X231" s="55"/>
      <c r="Y231" s="55"/>
      <c r="Z231" s="54"/>
      <c r="AA231" s="55"/>
      <c r="AB231" s="55"/>
      <c r="AC231" s="55"/>
      <c r="AD231" s="55"/>
      <c r="AE231" s="54"/>
      <c r="AF231" s="55"/>
      <c r="AG231" s="55"/>
      <c r="AH231" s="55"/>
      <c r="AI231" s="55"/>
      <c r="AJ231" s="54"/>
      <c r="AK231" s="55"/>
      <c r="AL231" s="55"/>
      <c r="AM231" s="55"/>
      <c r="AN231" s="55"/>
      <c r="AO231" s="54"/>
      <c r="AP231" s="51"/>
    </row>
    <row r="232" spans="1:42">
      <c r="A232" s="53"/>
      <c r="B232" s="53"/>
      <c r="C232" s="53"/>
      <c r="D232" s="54"/>
      <c r="E232" s="54"/>
      <c r="F232" s="54"/>
      <c r="G232" s="55"/>
      <c r="H232" s="55"/>
      <c r="I232" s="55"/>
      <c r="J232" s="55"/>
      <c r="K232" s="54"/>
      <c r="L232" s="55"/>
      <c r="M232" s="55"/>
      <c r="N232" s="55"/>
      <c r="O232" s="55"/>
      <c r="P232" s="54"/>
      <c r="Q232" s="55"/>
      <c r="R232" s="55"/>
      <c r="S232" s="55"/>
      <c r="T232" s="55"/>
      <c r="U232" s="54"/>
      <c r="V232" s="55"/>
      <c r="W232" s="55"/>
      <c r="X232" s="55"/>
      <c r="Y232" s="55"/>
      <c r="Z232" s="54"/>
      <c r="AA232" s="55"/>
      <c r="AB232" s="55"/>
      <c r="AC232" s="55"/>
      <c r="AD232" s="55"/>
      <c r="AE232" s="54"/>
      <c r="AF232" s="55"/>
      <c r="AG232" s="55"/>
      <c r="AH232" s="55"/>
      <c r="AI232" s="55"/>
      <c r="AJ232" s="54"/>
      <c r="AK232" s="55"/>
      <c r="AL232" s="55"/>
      <c r="AM232" s="55"/>
      <c r="AN232" s="55"/>
      <c r="AO232" s="54"/>
      <c r="AP232" s="51"/>
    </row>
    <row r="233" spans="1:42">
      <c r="A233" s="53"/>
      <c r="B233" s="53"/>
      <c r="C233" s="53"/>
      <c r="D233" s="54"/>
      <c r="E233" s="54"/>
      <c r="F233" s="54"/>
      <c r="G233" s="55"/>
      <c r="H233" s="55"/>
      <c r="I233" s="55"/>
      <c r="J233" s="55"/>
      <c r="K233" s="54"/>
      <c r="L233" s="55"/>
      <c r="M233" s="55"/>
      <c r="N233" s="55"/>
      <c r="O233" s="55"/>
      <c r="P233" s="54"/>
      <c r="Q233" s="55"/>
      <c r="R233" s="55"/>
      <c r="S233" s="55"/>
      <c r="T233" s="55"/>
      <c r="U233" s="54"/>
      <c r="V233" s="55"/>
      <c r="W233" s="55"/>
      <c r="X233" s="55"/>
      <c r="Y233" s="55"/>
      <c r="Z233" s="54"/>
      <c r="AA233" s="55"/>
      <c r="AB233" s="55"/>
      <c r="AC233" s="55"/>
      <c r="AD233" s="55"/>
      <c r="AE233" s="54"/>
      <c r="AF233" s="55"/>
      <c r="AG233" s="55"/>
      <c r="AH233" s="55"/>
      <c r="AI233" s="55"/>
      <c r="AJ233" s="54"/>
      <c r="AK233" s="55"/>
      <c r="AL233" s="55"/>
      <c r="AM233" s="55"/>
      <c r="AN233" s="55"/>
      <c r="AO233" s="54"/>
      <c r="AP233" s="51"/>
    </row>
    <row r="234" spans="1:42">
      <c r="A234" s="53"/>
      <c r="B234" s="53"/>
      <c r="C234" s="53"/>
      <c r="D234" s="54"/>
      <c r="E234" s="54"/>
      <c r="F234" s="54"/>
      <c r="G234" s="55"/>
      <c r="H234" s="55"/>
      <c r="I234" s="55"/>
      <c r="J234" s="55"/>
      <c r="K234" s="54"/>
      <c r="L234" s="55"/>
      <c r="M234" s="55"/>
      <c r="N234" s="55"/>
      <c r="O234" s="55"/>
      <c r="P234" s="54"/>
      <c r="Q234" s="55"/>
      <c r="R234" s="55"/>
      <c r="S234" s="55"/>
      <c r="T234" s="55"/>
      <c r="U234" s="54"/>
      <c r="V234" s="55"/>
      <c r="W234" s="55"/>
      <c r="X234" s="55"/>
      <c r="Y234" s="55"/>
      <c r="Z234" s="54"/>
      <c r="AA234" s="55"/>
      <c r="AB234" s="55"/>
      <c r="AC234" s="55"/>
      <c r="AD234" s="55"/>
      <c r="AE234" s="54"/>
      <c r="AF234" s="55"/>
      <c r="AG234" s="55"/>
      <c r="AH234" s="55"/>
      <c r="AI234" s="55"/>
      <c r="AJ234" s="54"/>
      <c r="AK234" s="55"/>
      <c r="AL234" s="55"/>
      <c r="AM234" s="55"/>
      <c r="AN234" s="55"/>
      <c r="AO234" s="54"/>
      <c r="AP234" s="51"/>
    </row>
    <row r="235" spans="1:42">
      <c r="A235" s="53"/>
      <c r="B235" s="53"/>
      <c r="C235" s="53"/>
      <c r="D235" s="54"/>
      <c r="E235" s="54"/>
      <c r="F235" s="54"/>
      <c r="G235" s="55"/>
      <c r="H235" s="55"/>
      <c r="I235" s="55"/>
      <c r="J235" s="55"/>
      <c r="K235" s="54"/>
      <c r="L235" s="55"/>
      <c r="M235" s="55"/>
      <c r="N235" s="55"/>
      <c r="O235" s="55"/>
      <c r="P235" s="54"/>
      <c r="Q235" s="55"/>
      <c r="R235" s="55"/>
      <c r="S235" s="55"/>
      <c r="T235" s="55"/>
      <c r="U235" s="54"/>
      <c r="V235" s="55"/>
      <c r="W235" s="55"/>
      <c r="X235" s="55"/>
      <c r="Y235" s="55"/>
      <c r="Z235" s="54"/>
      <c r="AA235" s="55"/>
      <c r="AB235" s="55"/>
      <c r="AC235" s="55"/>
      <c r="AD235" s="55"/>
      <c r="AE235" s="54"/>
      <c r="AF235" s="55"/>
      <c r="AG235" s="55"/>
      <c r="AH235" s="55"/>
      <c r="AI235" s="55"/>
      <c r="AJ235" s="54"/>
      <c r="AK235" s="55"/>
      <c r="AL235" s="55"/>
      <c r="AM235" s="55"/>
      <c r="AN235" s="55"/>
      <c r="AO235" s="54"/>
      <c r="AP235" s="51"/>
    </row>
    <row r="236" spans="1:42">
      <c r="A236" s="53"/>
      <c r="B236" s="53"/>
      <c r="C236" s="53"/>
      <c r="D236" s="54"/>
      <c r="E236" s="54"/>
      <c r="F236" s="54"/>
      <c r="G236" s="55"/>
      <c r="H236" s="55"/>
      <c r="I236" s="55"/>
      <c r="J236" s="55"/>
      <c r="K236" s="54"/>
      <c r="L236" s="55"/>
      <c r="M236" s="55"/>
      <c r="N236" s="55"/>
      <c r="O236" s="55"/>
      <c r="P236" s="54"/>
      <c r="Q236" s="55"/>
      <c r="R236" s="55"/>
      <c r="S236" s="55"/>
      <c r="T236" s="55"/>
      <c r="U236" s="54"/>
      <c r="V236" s="55"/>
      <c r="W236" s="55"/>
      <c r="X236" s="55"/>
      <c r="Y236" s="55"/>
      <c r="Z236" s="54"/>
      <c r="AA236" s="55"/>
      <c r="AB236" s="55"/>
      <c r="AC236" s="55"/>
      <c r="AD236" s="55"/>
      <c r="AE236" s="54"/>
      <c r="AF236" s="55"/>
      <c r="AG236" s="55"/>
      <c r="AH236" s="55"/>
      <c r="AI236" s="55"/>
      <c r="AJ236" s="54"/>
      <c r="AK236" s="55"/>
      <c r="AL236" s="55"/>
      <c r="AM236" s="55"/>
      <c r="AN236" s="55"/>
      <c r="AO236" s="54"/>
      <c r="AP236" s="51"/>
    </row>
    <row r="237" spans="1:42">
      <c r="A237" s="53"/>
      <c r="B237" s="53"/>
      <c r="C237" s="53"/>
      <c r="D237" s="54"/>
      <c r="E237" s="54"/>
      <c r="F237" s="54"/>
      <c r="G237" s="55"/>
      <c r="H237" s="55"/>
      <c r="I237" s="55"/>
      <c r="J237" s="55"/>
      <c r="K237" s="54"/>
      <c r="L237" s="55"/>
      <c r="M237" s="55"/>
      <c r="N237" s="55"/>
      <c r="O237" s="55"/>
      <c r="P237" s="54"/>
      <c r="Q237" s="55"/>
      <c r="R237" s="55"/>
      <c r="S237" s="55"/>
      <c r="T237" s="55"/>
      <c r="U237" s="54"/>
      <c r="V237" s="55"/>
      <c r="W237" s="55"/>
      <c r="X237" s="55"/>
      <c r="Y237" s="55"/>
      <c r="Z237" s="54"/>
      <c r="AA237" s="55"/>
      <c r="AB237" s="55"/>
      <c r="AC237" s="55"/>
      <c r="AD237" s="55"/>
      <c r="AE237" s="54"/>
      <c r="AF237" s="55"/>
      <c r="AG237" s="55"/>
      <c r="AH237" s="55"/>
      <c r="AI237" s="55"/>
      <c r="AJ237" s="54"/>
      <c r="AK237" s="55"/>
      <c r="AL237" s="55"/>
      <c r="AM237" s="55"/>
      <c r="AN237" s="55"/>
      <c r="AO237" s="54"/>
      <c r="AP237" s="51"/>
    </row>
    <row r="238" spans="1:42">
      <c r="A238" s="53"/>
      <c r="B238" s="53"/>
      <c r="C238" s="53"/>
      <c r="D238" s="54"/>
      <c r="E238" s="54"/>
      <c r="F238" s="54"/>
      <c r="G238" s="55"/>
      <c r="H238" s="55"/>
      <c r="I238" s="55"/>
      <c r="J238" s="55"/>
      <c r="K238" s="54"/>
      <c r="L238" s="55"/>
      <c r="M238" s="55"/>
      <c r="N238" s="55"/>
      <c r="O238" s="55"/>
      <c r="P238" s="54"/>
      <c r="Q238" s="55"/>
      <c r="R238" s="55"/>
      <c r="S238" s="55"/>
      <c r="T238" s="55"/>
      <c r="U238" s="54"/>
      <c r="V238" s="55"/>
      <c r="W238" s="55"/>
      <c r="X238" s="55"/>
      <c r="Y238" s="55"/>
      <c r="Z238" s="54"/>
      <c r="AA238" s="55"/>
      <c r="AB238" s="55"/>
      <c r="AC238" s="55"/>
      <c r="AD238" s="55"/>
      <c r="AE238" s="54"/>
      <c r="AF238" s="55"/>
      <c r="AG238" s="55"/>
      <c r="AH238" s="55"/>
      <c r="AI238" s="55"/>
      <c r="AJ238" s="54"/>
      <c r="AK238" s="55"/>
      <c r="AL238" s="55"/>
      <c r="AM238" s="55"/>
      <c r="AN238" s="55"/>
      <c r="AO238" s="54"/>
      <c r="AP238" s="51"/>
    </row>
    <row r="239" spans="1:42">
      <c r="A239" s="53"/>
      <c r="B239" s="53"/>
      <c r="C239" s="53"/>
      <c r="D239" s="54"/>
      <c r="E239" s="54"/>
      <c r="F239" s="54"/>
      <c r="G239" s="55"/>
      <c r="H239" s="55"/>
      <c r="I239" s="55"/>
      <c r="J239" s="55"/>
      <c r="K239" s="54"/>
      <c r="L239" s="55"/>
      <c r="M239" s="55"/>
      <c r="N239" s="55"/>
      <c r="O239" s="55"/>
      <c r="P239" s="54"/>
      <c r="Q239" s="55"/>
      <c r="R239" s="55"/>
      <c r="S239" s="55"/>
      <c r="T239" s="55"/>
      <c r="U239" s="54"/>
      <c r="V239" s="55"/>
      <c r="W239" s="55"/>
      <c r="X239" s="55"/>
      <c r="Y239" s="55"/>
      <c r="Z239" s="54"/>
      <c r="AA239" s="55"/>
      <c r="AB239" s="55"/>
      <c r="AC239" s="55"/>
      <c r="AD239" s="55"/>
      <c r="AE239" s="54"/>
      <c r="AF239" s="55"/>
      <c r="AG239" s="55"/>
      <c r="AH239" s="55"/>
      <c r="AI239" s="55"/>
      <c r="AJ239" s="54"/>
      <c r="AK239" s="55"/>
      <c r="AL239" s="55"/>
      <c r="AM239" s="55"/>
      <c r="AN239" s="55"/>
      <c r="AO239" s="54"/>
      <c r="AP239" s="51"/>
    </row>
    <row r="240" spans="1:42">
      <c r="A240" s="53"/>
      <c r="B240" s="53"/>
      <c r="C240" s="53"/>
      <c r="D240" s="54"/>
      <c r="E240" s="54"/>
      <c r="F240" s="54"/>
      <c r="G240" s="55"/>
      <c r="H240" s="55"/>
      <c r="I240" s="55"/>
      <c r="J240" s="55"/>
      <c r="K240" s="54"/>
      <c r="L240" s="55"/>
      <c r="M240" s="55"/>
      <c r="N240" s="55"/>
      <c r="O240" s="55"/>
      <c r="P240" s="54"/>
      <c r="Q240" s="55"/>
      <c r="R240" s="55"/>
      <c r="S240" s="55"/>
      <c r="T240" s="55"/>
      <c r="U240" s="54"/>
      <c r="V240" s="55"/>
      <c r="W240" s="55"/>
      <c r="X240" s="55"/>
      <c r="Y240" s="55"/>
      <c r="Z240" s="54"/>
      <c r="AA240" s="55"/>
      <c r="AB240" s="55"/>
      <c r="AC240" s="55"/>
      <c r="AD240" s="55"/>
      <c r="AE240" s="54"/>
      <c r="AF240" s="55"/>
      <c r="AG240" s="55"/>
      <c r="AH240" s="55"/>
      <c r="AI240" s="55"/>
      <c r="AJ240" s="54"/>
      <c r="AK240" s="55"/>
      <c r="AL240" s="55"/>
      <c r="AM240" s="55"/>
      <c r="AN240" s="55"/>
      <c r="AO240" s="54"/>
      <c r="AP240" s="51"/>
    </row>
    <row r="241" spans="1:42">
      <c r="A241" s="53"/>
      <c r="B241" s="53"/>
      <c r="C241" s="53"/>
      <c r="D241" s="54"/>
      <c r="E241" s="54"/>
      <c r="F241" s="54"/>
      <c r="G241" s="55"/>
      <c r="H241" s="55"/>
      <c r="I241" s="55"/>
      <c r="J241" s="55"/>
      <c r="K241" s="54"/>
      <c r="L241" s="55"/>
      <c r="M241" s="55"/>
      <c r="N241" s="55"/>
      <c r="O241" s="55"/>
      <c r="P241" s="54"/>
      <c r="Q241" s="55"/>
      <c r="R241" s="55"/>
      <c r="S241" s="55"/>
      <c r="T241" s="55"/>
      <c r="U241" s="54"/>
      <c r="V241" s="55"/>
      <c r="W241" s="55"/>
      <c r="X241" s="55"/>
      <c r="Y241" s="55"/>
      <c r="Z241" s="54"/>
      <c r="AA241" s="55"/>
      <c r="AB241" s="55"/>
      <c r="AC241" s="55"/>
      <c r="AD241" s="55"/>
      <c r="AE241" s="54"/>
      <c r="AF241" s="55"/>
      <c r="AG241" s="55"/>
      <c r="AH241" s="55"/>
      <c r="AI241" s="55"/>
      <c r="AJ241" s="54"/>
      <c r="AK241" s="55"/>
      <c r="AL241" s="55"/>
      <c r="AM241" s="55"/>
      <c r="AN241" s="55"/>
      <c r="AO241" s="54"/>
      <c r="AP241" s="51"/>
    </row>
    <row r="242" spans="1:42">
      <c r="A242" s="53"/>
      <c r="B242" s="53"/>
      <c r="C242" s="53"/>
      <c r="D242" s="54"/>
      <c r="E242" s="54"/>
      <c r="F242" s="54"/>
      <c r="G242" s="55"/>
      <c r="H242" s="55"/>
      <c r="I242" s="55"/>
      <c r="J242" s="55"/>
      <c r="K242" s="54"/>
      <c r="L242" s="55"/>
      <c r="M242" s="55"/>
      <c r="N242" s="55"/>
      <c r="O242" s="55"/>
      <c r="P242" s="54"/>
      <c r="Q242" s="55"/>
      <c r="R242" s="55"/>
      <c r="S242" s="55"/>
      <c r="T242" s="55"/>
      <c r="U242" s="54"/>
      <c r="V242" s="55"/>
      <c r="W242" s="55"/>
      <c r="X242" s="55"/>
      <c r="Y242" s="55"/>
      <c r="Z242" s="54"/>
      <c r="AA242" s="55"/>
      <c r="AB242" s="55"/>
      <c r="AC242" s="55"/>
      <c r="AD242" s="55"/>
      <c r="AE242" s="54"/>
      <c r="AF242" s="55"/>
      <c r="AG242" s="55"/>
      <c r="AH242" s="55"/>
      <c r="AI242" s="55"/>
      <c r="AJ242" s="54"/>
      <c r="AK242" s="55"/>
      <c r="AL242" s="55"/>
      <c r="AM242" s="55"/>
      <c r="AN242" s="55"/>
      <c r="AO242" s="54"/>
      <c r="AP242" s="51"/>
    </row>
    <row r="243" spans="1:42">
      <c r="A243" s="53"/>
      <c r="B243" s="53"/>
      <c r="C243" s="53"/>
      <c r="D243" s="54"/>
      <c r="E243" s="54"/>
      <c r="F243" s="54"/>
      <c r="G243" s="55"/>
      <c r="H243" s="55"/>
      <c r="I243" s="55"/>
      <c r="J243" s="55"/>
      <c r="K243" s="54"/>
      <c r="L243" s="55"/>
      <c r="M243" s="55"/>
      <c r="N243" s="55"/>
      <c r="O243" s="55"/>
      <c r="P243" s="54"/>
      <c r="Q243" s="55"/>
      <c r="R243" s="55"/>
      <c r="S243" s="55"/>
      <c r="T243" s="55"/>
      <c r="U243" s="54"/>
      <c r="V243" s="55"/>
      <c r="W243" s="55"/>
      <c r="X243" s="55"/>
      <c r="Y243" s="55"/>
      <c r="Z243" s="54"/>
      <c r="AA243" s="55"/>
      <c r="AB243" s="55"/>
      <c r="AC243" s="55"/>
      <c r="AD243" s="55"/>
      <c r="AE243" s="54"/>
      <c r="AF243" s="55"/>
      <c r="AG243" s="55"/>
      <c r="AH243" s="55"/>
      <c r="AI243" s="55"/>
      <c r="AJ243" s="54"/>
      <c r="AK243" s="55"/>
      <c r="AL243" s="55"/>
      <c r="AM243" s="55"/>
      <c r="AN243" s="55"/>
      <c r="AO243" s="54"/>
      <c r="AP243" s="51"/>
    </row>
    <row r="244" spans="1:42">
      <c r="A244" s="53"/>
      <c r="B244" s="53"/>
      <c r="C244" s="53"/>
      <c r="D244" s="54"/>
      <c r="E244" s="54"/>
      <c r="F244" s="54"/>
      <c r="G244" s="55"/>
      <c r="H244" s="55"/>
      <c r="I244" s="55"/>
      <c r="J244" s="55"/>
      <c r="K244" s="54"/>
      <c r="L244" s="55"/>
      <c r="M244" s="55"/>
      <c r="N244" s="55"/>
      <c r="O244" s="55"/>
      <c r="P244" s="54"/>
      <c r="Q244" s="55"/>
      <c r="R244" s="55"/>
      <c r="S244" s="55"/>
      <c r="T244" s="55"/>
      <c r="U244" s="54"/>
      <c r="V244" s="55"/>
      <c r="W244" s="55"/>
      <c r="X244" s="55"/>
      <c r="Y244" s="55"/>
      <c r="Z244" s="54"/>
      <c r="AA244" s="55"/>
      <c r="AB244" s="55"/>
      <c r="AC244" s="55"/>
      <c r="AD244" s="55"/>
      <c r="AE244" s="54"/>
      <c r="AF244" s="55"/>
      <c r="AG244" s="55"/>
      <c r="AH244" s="55"/>
      <c r="AI244" s="55"/>
      <c r="AJ244" s="54"/>
      <c r="AK244" s="55"/>
      <c r="AL244" s="55"/>
      <c r="AM244" s="55"/>
      <c r="AN244" s="55"/>
      <c r="AO244" s="54"/>
      <c r="AP244" s="51"/>
    </row>
    <row r="245" spans="1:42">
      <c r="A245" s="53"/>
      <c r="B245" s="53"/>
      <c r="C245" s="53"/>
      <c r="D245" s="54"/>
      <c r="E245" s="54"/>
      <c r="F245" s="54"/>
      <c r="G245" s="55"/>
      <c r="H245" s="55"/>
      <c r="I245" s="55"/>
      <c r="J245" s="55"/>
      <c r="K245" s="54"/>
      <c r="L245" s="55"/>
      <c r="M245" s="55"/>
      <c r="N245" s="55"/>
      <c r="O245" s="55"/>
      <c r="P245" s="54"/>
      <c r="Q245" s="55"/>
      <c r="R245" s="55"/>
      <c r="S245" s="55"/>
      <c r="T245" s="55"/>
      <c r="U245" s="54"/>
      <c r="V245" s="55"/>
      <c r="W245" s="55"/>
      <c r="X245" s="55"/>
      <c r="Y245" s="55"/>
      <c r="Z245" s="54"/>
      <c r="AA245" s="55"/>
      <c r="AB245" s="55"/>
      <c r="AC245" s="55"/>
      <c r="AD245" s="55"/>
      <c r="AE245" s="54"/>
      <c r="AF245" s="55"/>
      <c r="AG245" s="55"/>
      <c r="AH245" s="55"/>
      <c r="AI245" s="55"/>
      <c r="AJ245" s="54"/>
      <c r="AK245" s="55"/>
      <c r="AL245" s="55"/>
      <c r="AM245" s="55"/>
      <c r="AN245" s="55"/>
      <c r="AO245" s="54"/>
      <c r="AP245" s="51"/>
    </row>
    <row r="246" spans="1:42">
      <c r="A246" s="53"/>
      <c r="B246" s="53"/>
      <c r="C246" s="53"/>
      <c r="D246" s="54"/>
      <c r="E246" s="54"/>
      <c r="F246" s="54"/>
      <c r="G246" s="55"/>
      <c r="H246" s="55"/>
      <c r="I246" s="55"/>
      <c r="J246" s="55"/>
      <c r="K246" s="54"/>
      <c r="L246" s="55"/>
      <c r="M246" s="55"/>
      <c r="N246" s="55"/>
      <c r="O246" s="55"/>
      <c r="P246" s="54"/>
      <c r="Q246" s="55"/>
      <c r="R246" s="55"/>
      <c r="S246" s="55"/>
      <c r="T246" s="55"/>
      <c r="U246" s="54"/>
      <c r="V246" s="55"/>
      <c r="W246" s="55"/>
      <c r="X246" s="55"/>
      <c r="Y246" s="55"/>
      <c r="Z246" s="54"/>
      <c r="AA246" s="55"/>
      <c r="AB246" s="55"/>
      <c r="AC246" s="55"/>
      <c r="AD246" s="55"/>
      <c r="AE246" s="54"/>
      <c r="AF246" s="55"/>
      <c r="AG246" s="55"/>
      <c r="AH246" s="55"/>
      <c r="AI246" s="55"/>
      <c r="AJ246" s="54"/>
      <c r="AK246" s="55"/>
      <c r="AL246" s="55"/>
      <c r="AM246" s="55"/>
      <c r="AN246" s="55"/>
      <c r="AO246" s="54"/>
      <c r="AP246" s="51"/>
    </row>
    <row r="247" spans="1:42">
      <c r="A247" s="53"/>
      <c r="B247" s="53"/>
      <c r="C247" s="53"/>
      <c r="D247" s="54"/>
      <c r="E247" s="54"/>
      <c r="F247" s="54"/>
      <c r="G247" s="55"/>
      <c r="H247" s="55"/>
      <c r="I247" s="55"/>
      <c r="J247" s="55"/>
      <c r="K247" s="54"/>
      <c r="L247" s="55"/>
      <c r="M247" s="55"/>
      <c r="N247" s="55"/>
      <c r="O247" s="55"/>
      <c r="P247" s="54"/>
      <c r="Q247" s="55"/>
      <c r="R247" s="55"/>
      <c r="S247" s="55"/>
      <c r="T247" s="55"/>
      <c r="U247" s="54"/>
      <c r="V247" s="55"/>
      <c r="W247" s="55"/>
      <c r="X247" s="55"/>
      <c r="Y247" s="55"/>
      <c r="Z247" s="54"/>
      <c r="AA247" s="55"/>
      <c r="AB247" s="55"/>
      <c r="AC247" s="55"/>
      <c r="AD247" s="55"/>
      <c r="AE247" s="54"/>
      <c r="AF247" s="55"/>
      <c r="AG247" s="55"/>
      <c r="AH247" s="55"/>
      <c r="AI247" s="55"/>
      <c r="AJ247" s="54"/>
      <c r="AK247" s="55"/>
      <c r="AL247" s="55"/>
      <c r="AM247" s="55"/>
      <c r="AN247" s="55"/>
      <c r="AO247" s="54"/>
      <c r="AP247" s="51"/>
    </row>
    <row r="248" spans="1:42">
      <c r="A248" s="53"/>
      <c r="B248" s="53"/>
      <c r="C248" s="53"/>
      <c r="D248" s="54"/>
      <c r="E248" s="54"/>
      <c r="F248" s="54"/>
      <c r="G248" s="55"/>
      <c r="H248" s="55"/>
      <c r="I248" s="55"/>
      <c r="J248" s="55"/>
      <c r="K248" s="54"/>
      <c r="L248" s="55"/>
      <c r="M248" s="55"/>
      <c r="N248" s="55"/>
      <c r="O248" s="55"/>
      <c r="P248" s="54"/>
      <c r="Q248" s="55"/>
      <c r="R248" s="55"/>
      <c r="S248" s="55"/>
      <c r="T248" s="55"/>
      <c r="U248" s="54"/>
      <c r="V248" s="55"/>
      <c r="W248" s="55"/>
      <c r="X248" s="55"/>
      <c r="Y248" s="55"/>
      <c r="Z248" s="54"/>
      <c r="AA248" s="55"/>
      <c r="AB248" s="55"/>
      <c r="AC248" s="55"/>
      <c r="AD248" s="55"/>
      <c r="AE248" s="54"/>
      <c r="AF248" s="55"/>
      <c r="AG248" s="55"/>
      <c r="AH248" s="55"/>
      <c r="AI248" s="55"/>
      <c r="AJ248" s="54"/>
      <c r="AK248" s="55"/>
      <c r="AL248" s="55"/>
      <c r="AM248" s="55"/>
      <c r="AN248" s="55"/>
      <c r="AO248" s="54"/>
      <c r="AP248" s="51"/>
    </row>
    <row r="249" spans="1:42">
      <c r="A249" s="53"/>
      <c r="B249" s="53"/>
      <c r="C249" s="53"/>
      <c r="D249" s="54"/>
      <c r="E249" s="54"/>
      <c r="F249" s="54"/>
      <c r="G249" s="55"/>
      <c r="H249" s="55"/>
      <c r="I249" s="55"/>
      <c r="J249" s="55"/>
      <c r="K249" s="54"/>
      <c r="L249" s="55"/>
      <c r="M249" s="55"/>
      <c r="N249" s="55"/>
      <c r="O249" s="55"/>
      <c r="P249" s="54"/>
      <c r="Q249" s="55"/>
      <c r="R249" s="55"/>
      <c r="S249" s="55"/>
      <c r="T249" s="55"/>
      <c r="U249" s="54"/>
      <c r="V249" s="55"/>
      <c r="W249" s="55"/>
      <c r="X249" s="55"/>
      <c r="Y249" s="55"/>
      <c r="Z249" s="54"/>
      <c r="AA249" s="55"/>
      <c r="AB249" s="55"/>
      <c r="AC249" s="55"/>
      <c r="AD249" s="55"/>
      <c r="AE249" s="54"/>
      <c r="AF249" s="55"/>
      <c r="AG249" s="55"/>
      <c r="AH249" s="55"/>
      <c r="AI249" s="55"/>
      <c r="AJ249" s="54"/>
      <c r="AK249" s="55"/>
      <c r="AL249" s="55"/>
      <c r="AM249" s="55"/>
      <c r="AN249" s="55"/>
      <c r="AO249" s="54"/>
      <c r="AP249" s="51"/>
    </row>
    <row r="250" spans="1:42">
      <c r="A250" s="53"/>
      <c r="B250" s="53"/>
      <c r="C250" s="53"/>
      <c r="D250" s="54"/>
      <c r="E250" s="54"/>
      <c r="F250" s="54"/>
      <c r="G250" s="55"/>
      <c r="H250" s="55"/>
      <c r="I250" s="55"/>
      <c r="J250" s="55"/>
      <c r="K250" s="54"/>
      <c r="L250" s="55"/>
      <c r="M250" s="55"/>
      <c r="N250" s="55"/>
      <c r="O250" s="55"/>
      <c r="P250" s="54"/>
      <c r="Q250" s="55"/>
      <c r="R250" s="55"/>
      <c r="S250" s="55"/>
      <c r="T250" s="55"/>
      <c r="U250" s="54"/>
      <c r="V250" s="55"/>
      <c r="W250" s="55"/>
      <c r="X250" s="55"/>
      <c r="Y250" s="55"/>
      <c r="Z250" s="54"/>
      <c r="AA250" s="55"/>
      <c r="AB250" s="55"/>
      <c r="AC250" s="55"/>
      <c r="AD250" s="55"/>
      <c r="AE250" s="54"/>
      <c r="AF250" s="55"/>
      <c r="AG250" s="55"/>
      <c r="AH250" s="55"/>
      <c r="AI250" s="55"/>
      <c r="AJ250" s="54"/>
      <c r="AK250" s="55"/>
      <c r="AL250" s="55"/>
      <c r="AM250" s="55"/>
      <c r="AN250" s="55"/>
      <c r="AO250" s="54"/>
      <c r="AP250" s="51"/>
    </row>
    <row r="251" spans="1:42">
      <c r="A251" s="53"/>
      <c r="B251" s="53"/>
      <c r="C251" s="53"/>
      <c r="D251" s="54"/>
      <c r="E251" s="54"/>
      <c r="F251" s="54"/>
      <c r="G251" s="55"/>
      <c r="H251" s="55"/>
      <c r="I251" s="55"/>
      <c r="J251" s="55"/>
      <c r="K251" s="54"/>
      <c r="L251" s="55"/>
      <c r="M251" s="55"/>
      <c r="N251" s="55"/>
      <c r="O251" s="55"/>
      <c r="P251" s="54"/>
      <c r="Q251" s="55"/>
      <c r="R251" s="55"/>
      <c r="S251" s="55"/>
      <c r="T251" s="55"/>
      <c r="U251" s="54"/>
      <c r="V251" s="55"/>
      <c r="W251" s="55"/>
      <c r="X251" s="55"/>
      <c r="Y251" s="55"/>
      <c r="Z251" s="54"/>
      <c r="AA251" s="55"/>
      <c r="AB251" s="55"/>
      <c r="AC251" s="55"/>
      <c r="AD251" s="55"/>
      <c r="AE251" s="54"/>
      <c r="AF251" s="55"/>
      <c r="AG251" s="55"/>
      <c r="AH251" s="55"/>
      <c r="AI251" s="55"/>
      <c r="AJ251" s="54"/>
      <c r="AK251" s="55"/>
      <c r="AL251" s="55"/>
      <c r="AM251" s="55"/>
      <c r="AN251" s="55"/>
      <c r="AO251" s="54"/>
      <c r="AP251" s="51"/>
    </row>
    <row r="252" spans="1:42">
      <c r="A252" s="53"/>
      <c r="B252" s="53"/>
      <c r="C252" s="53"/>
      <c r="D252" s="54"/>
      <c r="E252" s="54"/>
      <c r="F252" s="54"/>
      <c r="G252" s="55"/>
      <c r="H252" s="55"/>
      <c r="I252" s="55"/>
      <c r="J252" s="55"/>
      <c r="K252" s="54"/>
      <c r="L252" s="55"/>
      <c r="M252" s="55"/>
      <c r="N252" s="55"/>
      <c r="O252" s="55"/>
      <c r="P252" s="54"/>
      <c r="Q252" s="55"/>
      <c r="R252" s="55"/>
      <c r="S252" s="55"/>
      <c r="T252" s="55"/>
      <c r="U252" s="54"/>
      <c r="V252" s="55"/>
      <c r="W252" s="55"/>
      <c r="X252" s="55"/>
      <c r="Y252" s="55"/>
      <c r="Z252" s="54"/>
      <c r="AA252" s="55"/>
      <c r="AB252" s="55"/>
      <c r="AC252" s="55"/>
      <c r="AD252" s="55"/>
      <c r="AE252" s="54"/>
      <c r="AF252" s="55"/>
      <c r="AG252" s="55"/>
      <c r="AH252" s="55"/>
      <c r="AI252" s="55"/>
      <c r="AJ252" s="54"/>
      <c r="AK252" s="55"/>
      <c r="AL252" s="55"/>
      <c r="AM252" s="55"/>
      <c r="AN252" s="55"/>
      <c r="AO252" s="54"/>
      <c r="AP252" s="51"/>
    </row>
    <row r="253" spans="1:42">
      <c r="A253" s="53"/>
      <c r="B253" s="53"/>
      <c r="C253" s="53"/>
      <c r="D253" s="54"/>
      <c r="E253" s="54"/>
      <c r="F253" s="54"/>
      <c r="G253" s="55"/>
      <c r="H253" s="55"/>
      <c r="I253" s="55"/>
      <c r="J253" s="55"/>
      <c r="K253" s="54"/>
      <c r="L253" s="55"/>
      <c r="M253" s="55"/>
      <c r="N253" s="55"/>
      <c r="O253" s="55"/>
      <c r="P253" s="54"/>
      <c r="Q253" s="55"/>
      <c r="R253" s="55"/>
      <c r="S253" s="55"/>
      <c r="T253" s="55"/>
      <c r="U253" s="54"/>
      <c r="V253" s="55"/>
      <c r="W253" s="55"/>
      <c r="X253" s="55"/>
      <c r="Y253" s="55"/>
      <c r="Z253" s="54"/>
      <c r="AA253" s="55"/>
      <c r="AB253" s="55"/>
      <c r="AC253" s="55"/>
      <c r="AD253" s="55"/>
      <c r="AE253" s="54"/>
      <c r="AF253" s="55"/>
      <c r="AG253" s="55"/>
      <c r="AH253" s="55"/>
      <c r="AI253" s="55"/>
      <c r="AJ253" s="54"/>
      <c r="AK253" s="55"/>
      <c r="AL253" s="55"/>
      <c r="AM253" s="55"/>
      <c r="AN253" s="55"/>
      <c r="AO253" s="54"/>
      <c r="AP253" s="51"/>
    </row>
    <row r="254" spans="1:42">
      <c r="A254" s="53"/>
      <c r="B254" s="53"/>
      <c r="C254" s="53"/>
      <c r="D254" s="54"/>
      <c r="E254" s="54"/>
      <c r="F254" s="54"/>
      <c r="G254" s="55"/>
      <c r="H254" s="55"/>
      <c r="I254" s="55"/>
      <c r="J254" s="55"/>
      <c r="K254" s="54"/>
      <c r="L254" s="55"/>
      <c r="M254" s="55"/>
      <c r="N254" s="55"/>
      <c r="O254" s="55"/>
      <c r="P254" s="54"/>
      <c r="Q254" s="55"/>
      <c r="R254" s="55"/>
      <c r="S254" s="55"/>
      <c r="T254" s="55"/>
      <c r="U254" s="54"/>
      <c r="V254" s="55"/>
      <c r="W254" s="55"/>
      <c r="X254" s="55"/>
      <c r="Y254" s="55"/>
      <c r="Z254" s="54"/>
      <c r="AA254" s="55"/>
      <c r="AB254" s="55"/>
      <c r="AC254" s="55"/>
      <c r="AD254" s="55"/>
      <c r="AE254" s="54"/>
      <c r="AF254" s="55"/>
      <c r="AG254" s="55"/>
      <c r="AH254" s="55"/>
      <c r="AI254" s="55"/>
      <c r="AJ254" s="54"/>
      <c r="AK254" s="55"/>
      <c r="AL254" s="55"/>
      <c r="AM254" s="55"/>
      <c r="AN254" s="55"/>
      <c r="AO254" s="54"/>
      <c r="AP254" s="51"/>
    </row>
    <row r="255" spans="1:42">
      <c r="A255" s="53"/>
      <c r="B255" s="53"/>
      <c r="C255" s="53"/>
      <c r="D255" s="54"/>
      <c r="E255" s="54"/>
      <c r="F255" s="54"/>
      <c r="G255" s="55"/>
      <c r="H255" s="55"/>
      <c r="I255" s="55"/>
      <c r="J255" s="55"/>
      <c r="K255" s="54"/>
      <c r="L255" s="55"/>
      <c r="M255" s="55"/>
      <c r="N255" s="55"/>
      <c r="O255" s="55"/>
      <c r="P255" s="54"/>
      <c r="Q255" s="55"/>
      <c r="R255" s="55"/>
      <c r="S255" s="55"/>
      <c r="T255" s="55"/>
      <c r="U255" s="54"/>
      <c r="V255" s="55"/>
      <c r="W255" s="55"/>
      <c r="X255" s="55"/>
      <c r="Y255" s="55"/>
      <c r="Z255" s="54"/>
      <c r="AA255" s="55"/>
      <c r="AB255" s="55"/>
      <c r="AC255" s="55"/>
      <c r="AD255" s="55"/>
      <c r="AE255" s="54"/>
      <c r="AF255" s="55"/>
      <c r="AG255" s="55"/>
      <c r="AH255" s="55"/>
      <c r="AI255" s="55"/>
      <c r="AJ255" s="54"/>
      <c r="AK255" s="55"/>
      <c r="AL255" s="55"/>
      <c r="AM255" s="55"/>
      <c r="AN255" s="55"/>
      <c r="AO255" s="54"/>
      <c r="AP255" s="51"/>
    </row>
    <row r="256" spans="1:42">
      <c r="A256" s="53"/>
      <c r="B256" s="53"/>
      <c r="C256" s="53"/>
      <c r="D256" s="54"/>
      <c r="E256" s="54"/>
      <c r="F256" s="54"/>
      <c r="G256" s="55"/>
      <c r="H256" s="55"/>
      <c r="I256" s="55"/>
      <c r="J256" s="55"/>
      <c r="K256" s="54"/>
      <c r="L256" s="55"/>
      <c r="M256" s="55"/>
      <c r="N256" s="55"/>
      <c r="O256" s="55"/>
      <c r="P256" s="54"/>
      <c r="Q256" s="55"/>
      <c r="R256" s="55"/>
      <c r="S256" s="55"/>
      <c r="T256" s="55"/>
      <c r="U256" s="54"/>
      <c r="V256" s="55"/>
      <c r="W256" s="55"/>
      <c r="X256" s="55"/>
      <c r="Y256" s="55"/>
      <c r="Z256" s="54"/>
      <c r="AA256" s="55"/>
      <c r="AB256" s="55"/>
      <c r="AC256" s="55"/>
      <c r="AD256" s="55"/>
      <c r="AE256" s="54"/>
      <c r="AF256" s="55"/>
      <c r="AG256" s="55"/>
      <c r="AH256" s="55"/>
      <c r="AI256" s="55"/>
      <c r="AJ256" s="54"/>
      <c r="AK256" s="55"/>
      <c r="AL256" s="55"/>
      <c r="AM256" s="55"/>
      <c r="AN256" s="55"/>
      <c r="AO256" s="54"/>
      <c r="AP256" s="51"/>
    </row>
    <row r="257" spans="1:42">
      <c r="A257" s="53"/>
      <c r="B257" s="53"/>
      <c r="C257" s="53"/>
      <c r="D257" s="54"/>
      <c r="E257" s="54"/>
      <c r="F257" s="54"/>
      <c r="G257" s="55"/>
      <c r="H257" s="55"/>
      <c r="I257" s="55"/>
      <c r="J257" s="55"/>
      <c r="K257" s="54"/>
      <c r="L257" s="55"/>
      <c r="M257" s="55"/>
      <c r="N257" s="55"/>
      <c r="O257" s="55"/>
      <c r="P257" s="54"/>
      <c r="Q257" s="55"/>
      <c r="R257" s="55"/>
      <c r="S257" s="55"/>
      <c r="T257" s="55"/>
      <c r="U257" s="54"/>
      <c r="V257" s="55"/>
      <c r="W257" s="55"/>
      <c r="X257" s="55"/>
      <c r="Y257" s="55"/>
      <c r="Z257" s="54"/>
      <c r="AA257" s="55"/>
      <c r="AB257" s="55"/>
      <c r="AC257" s="55"/>
      <c r="AD257" s="55"/>
      <c r="AE257" s="54"/>
      <c r="AF257" s="55"/>
      <c r="AG257" s="55"/>
      <c r="AH257" s="55"/>
      <c r="AI257" s="55"/>
      <c r="AJ257" s="54"/>
      <c r="AK257" s="55"/>
      <c r="AL257" s="55"/>
      <c r="AM257" s="55"/>
      <c r="AN257" s="55"/>
      <c r="AO257" s="54"/>
      <c r="AP257" s="51"/>
    </row>
    <row r="258" spans="1:42">
      <c r="A258" s="53"/>
      <c r="B258" s="53"/>
      <c r="C258" s="53"/>
      <c r="D258" s="54"/>
      <c r="E258" s="54"/>
      <c r="F258" s="54"/>
      <c r="G258" s="55"/>
      <c r="H258" s="55"/>
      <c r="I258" s="55"/>
      <c r="J258" s="55"/>
      <c r="K258" s="54"/>
      <c r="L258" s="55"/>
      <c r="M258" s="55"/>
      <c r="N258" s="55"/>
      <c r="O258" s="55"/>
      <c r="P258" s="54"/>
      <c r="Q258" s="55"/>
      <c r="R258" s="55"/>
      <c r="S258" s="55"/>
      <c r="T258" s="55"/>
      <c r="U258" s="54"/>
      <c r="V258" s="55"/>
      <c r="W258" s="55"/>
      <c r="X258" s="55"/>
      <c r="Y258" s="55"/>
      <c r="Z258" s="54"/>
      <c r="AA258" s="55"/>
      <c r="AB258" s="55"/>
      <c r="AC258" s="55"/>
      <c r="AD258" s="55"/>
      <c r="AE258" s="54"/>
      <c r="AF258" s="55"/>
      <c r="AG258" s="55"/>
      <c r="AH258" s="55"/>
      <c r="AI258" s="55"/>
      <c r="AJ258" s="54"/>
      <c r="AK258" s="55"/>
      <c r="AL258" s="55"/>
      <c r="AM258" s="55"/>
      <c r="AN258" s="55"/>
      <c r="AO258" s="54"/>
      <c r="AP258" s="51"/>
    </row>
    <row r="259" spans="1:42">
      <c r="A259" s="53"/>
      <c r="B259" s="53"/>
      <c r="C259" s="53"/>
      <c r="D259" s="54"/>
      <c r="E259" s="54"/>
      <c r="F259" s="54"/>
      <c r="G259" s="55"/>
      <c r="H259" s="55"/>
      <c r="I259" s="55"/>
      <c r="J259" s="55"/>
      <c r="K259" s="54"/>
      <c r="L259" s="55"/>
      <c r="M259" s="55"/>
      <c r="N259" s="55"/>
      <c r="O259" s="55"/>
      <c r="P259" s="54"/>
      <c r="Q259" s="55"/>
      <c r="R259" s="55"/>
      <c r="S259" s="55"/>
      <c r="T259" s="55"/>
      <c r="U259" s="54"/>
      <c r="V259" s="55"/>
      <c r="W259" s="55"/>
      <c r="X259" s="55"/>
      <c r="Y259" s="55"/>
      <c r="Z259" s="54"/>
      <c r="AA259" s="55"/>
      <c r="AB259" s="55"/>
      <c r="AC259" s="55"/>
      <c r="AD259" s="55"/>
      <c r="AE259" s="54"/>
      <c r="AF259" s="55"/>
      <c r="AG259" s="55"/>
      <c r="AH259" s="55"/>
      <c r="AI259" s="55"/>
      <c r="AJ259" s="54"/>
      <c r="AK259" s="55"/>
      <c r="AL259" s="55"/>
      <c r="AM259" s="55"/>
      <c r="AN259" s="55"/>
      <c r="AO259" s="54"/>
      <c r="AP259" s="51"/>
    </row>
    <row r="260" spans="1:42">
      <c r="A260" s="53"/>
      <c r="B260" s="53"/>
      <c r="C260" s="53"/>
      <c r="D260" s="54"/>
      <c r="E260" s="54"/>
      <c r="F260" s="54"/>
      <c r="G260" s="55"/>
      <c r="H260" s="55"/>
      <c r="I260" s="55"/>
      <c r="J260" s="55"/>
      <c r="K260" s="54"/>
      <c r="L260" s="55"/>
      <c r="M260" s="55"/>
      <c r="N260" s="55"/>
      <c r="O260" s="55"/>
      <c r="P260" s="54"/>
      <c r="Q260" s="55"/>
      <c r="R260" s="55"/>
      <c r="S260" s="55"/>
      <c r="T260" s="55"/>
      <c r="U260" s="54"/>
      <c r="V260" s="55"/>
      <c r="W260" s="55"/>
      <c r="X260" s="55"/>
      <c r="Y260" s="55"/>
      <c r="Z260" s="54"/>
      <c r="AA260" s="55"/>
      <c r="AB260" s="55"/>
      <c r="AC260" s="55"/>
      <c r="AD260" s="55"/>
      <c r="AE260" s="54"/>
      <c r="AF260" s="55"/>
      <c r="AG260" s="55"/>
      <c r="AH260" s="55"/>
      <c r="AI260" s="55"/>
      <c r="AJ260" s="54"/>
      <c r="AK260" s="55"/>
      <c r="AL260" s="55"/>
      <c r="AM260" s="55"/>
      <c r="AN260" s="55"/>
      <c r="AO260" s="54"/>
      <c r="AP260" s="51"/>
    </row>
    <row r="261" spans="1:42">
      <c r="A261" s="53"/>
      <c r="B261" s="53"/>
      <c r="C261" s="53"/>
      <c r="D261" s="54"/>
      <c r="E261" s="54"/>
      <c r="F261" s="54"/>
      <c r="G261" s="55"/>
      <c r="H261" s="55"/>
      <c r="I261" s="55"/>
      <c r="J261" s="55"/>
      <c r="K261" s="54"/>
      <c r="L261" s="55"/>
      <c r="M261" s="55"/>
      <c r="N261" s="55"/>
      <c r="O261" s="55"/>
      <c r="P261" s="54"/>
      <c r="Q261" s="55"/>
      <c r="R261" s="55"/>
      <c r="S261" s="55"/>
      <c r="T261" s="55"/>
      <c r="U261" s="54"/>
      <c r="V261" s="55"/>
      <c r="W261" s="55"/>
      <c r="X261" s="55"/>
      <c r="Y261" s="55"/>
      <c r="Z261" s="54"/>
      <c r="AA261" s="55"/>
      <c r="AB261" s="55"/>
      <c r="AC261" s="55"/>
      <c r="AD261" s="55"/>
      <c r="AE261" s="54"/>
      <c r="AF261" s="55"/>
      <c r="AG261" s="55"/>
      <c r="AH261" s="55"/>
      <c r="AI261" s="55"/>
      <c r="AJ261" s="54"/>
      <c r="AK261" s="55"/>
      <c r="AL261" s="55"/>
      <c r="AM261" s="55"/>
      <c r="AN261" s="55"/>
      <c r="AO261" s="54"/>
      <c r="AP261" s="51"/>
    </row>
    <row r="262" spans="1:42">
      <c r="A262" s="53"/>
      <c r="B262" s="53"/>
      <c r="C262" s="53"/>
      <c r="D262" s="54"/>
      <c r="E262" s="54"/>
      <c r="F262" s="54"/>
      <c r="G262" s="55"/>
      <c r="H262" s="55"/>
      <c r="I262" s="55"/>
      <c r="J262" s="55"/>
      <c r="K262" s="54"/>
      <c r="L262" s="55"/>
      <c r="M262" s="55"/>
      <c r="N262" s="55"/>
      <c r="O262" s="55"/>
      <c r="P262" s="54"/>
      <c r="Q262" s="55"/>
      <c r="R262" s="55"/>
      <c r="S262" s="55"/>
      <c r="T262" s="55"/>
      <c r="U262" s="54"/>
      <c r="V262" s="55"/>
      <c r="W262" s="55"/>
      <c r="X262" s="55"/>
      <c r="Y262" s="55"/>
      <c r="Z262" s="54"/>
      <c r="AA262" s="55"/>
      <c r="AB262" s="55"/>
      <c r="AC262" s="55"/>
      <c r="AD262" s="55"/>
      <c r="AE262" s="54"/>
      <c r="AF262" s="55"/>
      <c r="AG262" s="55"/>
      <c r="AH262" s="55"/>
      <c r="AI262" s="55"/>
      <c r="AJ262" s="54"/>
      <c r="AK262" s="55"/>
      <c r="AL262" s="55"/>
      <c r="AM262" s="55"/>
      <c r="AN262" s="55"/>
      <c r="AO262" s="54"/>
      <c r="AP262" s="51"/>
    </row>
    <row r="263" spans="1:42">
      <c r="A263" s="53"/>
      <c r="B263" s="53"/>
      <c r="C263" s="53"/>
      <c r="D263" s="54"/>
      <c r="E263" s="54"/>
      <c r="F263" s="54"/>
      <c r="G263" s="55"/>
      <c r="H263" s="55"/>
      <c r="I263" s="55"/>
      <c r="J263" s="55"/>
      <c r="K263" s="54"/>
      <c r="L263" s="55"/>
      <c r="M263" s="55"/>
      <c r="N263" s="55"/>
      <c r="O263" s="55"/>
      <c r="P263" s="54"/>
      <c r="Q263" s="55"/>
      <c r="R263" s="55"/>
      <c r="S263" s="55"/>
      <c r="T263" s="55"/>
      <c r="U263" s="54"/>
      <c r="V263" s="55"/>
      <c r="W263" s="55"/>
      <c r="X263" s="55"/>
      <c r="Y263" s="55"/>
      <c r="Z263" s="54"/>
      <c r="AA263" s="55"/>
      <c r="AB263" s="55"/>
      <c r="AC263" s="55"/>
      <c r="AD263" s="55"/>
      <c r="AE263" s="54"/>
      <c r="AF263" s="55"/>
      <c r="AG263" s="55"/>
      <c r="AH263" s="55"/>
      <c r="AI263" s="55"/>
      <c r="AJ263" s="54"/>
      <c r="AK263" s="55"/>
      <c r="AL263" s="55"/>
      <c r="AM263" s="55"/>
      <c r="AN263" s="55"/>
      <c r="AO263" s="54"/>
      <c r="AP263" s="51"/>
    </row>
    <row r="264" spans="1:42">
      <c r="A264" s="53"/>
      <c r="B264" s="53"/>
      <c r="C264" s="53"/>
      <c r="D264" s="54"/>
      <c r="E264" s="54"/>
      <c r="F264" s="54"/>
      <c r="G264" s="55"/>
      <c r="H264" s="55"/>
      <c r="I264" s="55"/>
      <c r="J264" s="55"/>
      <c r="K264" s="54"/>
      <c r="L264" s="55"/>
      <c r="M264" s="55"/>
      <c r="N264" s="55"/>
      <c r="O264" s="55"/>
      <c r="P264" s="54"/>
      <c r="Q264" s="55"/>
      <c r="R264" s="55"/>
      <c r="S264" s="55"/>
      <c r="T264" s="55"/>
      <c r="U264" s="54"/>
      <c r="V264" s="55"/>
      <c r="W264" s="55"/>
      <c r="X264" s="55"/>
      <c r="Y264" s="55"/>
      <c r="Z264" s="54"/>
      <c r="AA264" s="55"/>
      <c r="AB264" s="55"/>
      <c r="AC264" s="55"/>
      <c r="AD264" s="55"/>
      <c r="AE264" s="54"/>
      <c r="AF264" s="55"/>
      <c r="AG264" s="55"/>
      <c r="AH264" s="55"/>
      <c r="AI264" s="55"/>
      <c r="AJ264" s="54"/>
      <c r="AK264" s="55"/>
      <c r="AL264" s="55"/>
      <c r="AM264" s="55"/>
      <c r="AN264" s="55"/>
      <c r="AO264" s="54"/>
      <c r="AP264" s="51"/>
    </row>
    <row r="265" spans="1:42">
      <c r="A265" s="53"/>
      <c r="B265" s="53"/>
      <c r="C265" s="53"/>
      <c r="D265" s="54"/>
      <c r="E265" s="54"/>
      <c r="F265" s="54"/>
      <c r="G265" s="55"/>
      <c r="H265" s="55"/>
      <c r="I265" s="55"/>
      <c r="J265" s="55"/>
      <c r="K265" s="54"/>
      <c r="L265" s="55"/>
      <c r="M265" s="55"/>
      <c r="N265" s="55"/>
      <c r="O265" s="55"/>
      <c r="P265" s="54"/>
      <c r="Q265" s="55"/>
      <c r="R265" s="55"/>
      <c r="S265" s="55"/>
      <c r="T265" s="55"/>
      <c r="U265" s="54"/>
      <c r="V265" s="55"/>
      <c r="W265" s="55"/>
      <c r="X265" s="55"/>
      <c r="Y265" s="55"/>
      <c r="Z265" s="54"/>
      <c r="AA265" s="55"/>
      <c r="AB265" s="55"/>
      <c r="AC265" s="55"/>
      <c r="AD265" s="55"/>
      <c r="AE265" s="54"/>
      <c r="AF265" s="55"/>
      <c r="AG265" s="55"/>
      <c r="AH265" s="55"/>
      <c r="AI265" s="55"/>
      <c r="AJ265" s="54"/>
      <c r="AK265" s="55"/>
      <c r="AL265" s="55"/>
      <c r="AM265" s="55"/>
      <c r="AN265" s="55"/>
      <c r="AO265" s="54"/>
      <c r="AP265" s="51"/>
    </row>
    <row r="266" spans="1:42">
      <c r="A266" s="53"/>
      <c r="B266" s="53"/>
      <c r="C266" s="53"/>
      <c r="D266" s="54"/>
      <c r="E266" s="54"/>
      <c r="F266" s="54"/>
      <c r="G266" s="55"/>
      <c r="H266" s="55"/>
      <c r="I266" s="55"/>
      <c r="J266" s="55"/>
      <c r="K266" s="54"/>
      <c r="L266" s="55"/>
      <c r="M266" s="55"/>
      <c r="N266" s="55"/>
      <c r="O266" s="55"/>
      <c r="P266" s="54"/>
      <c r="Q266" s="55"/>
      <c r="R266" s="55"/>
      <c r="S266" s="55"/>
      <c r="T266" s="55"/>
      <c r="U266" s="54"/>
      <c r="V266" s="55"/>
      <c r="W266" s="55"/>
      <c r="X266" s="55"/>
      <c r="Y266" s="55"/>
      <c r="Z266" s="54"/>
      <c r="AA266" s="55"/>
      <c r="AB266" s="55"/>
      <c r="AC266" s="55"/>
      <c r="AD266" s="55"/>
      <c r="AE266" s="54"/>
      <c r="AF266" s="55"/>
      <c r="AG266" s="55"/>
      <c r="AH266" s="55"/>
      <c r="AI266" s="55"/>
      <c r="AJ266" s="54"/>
      <c r="AK266" s="55"/>
      <c r="AL266" s="55"/>
      <c r="AM266" s="55"/>
      <c r="AN266" s="55"/>
      <c r="AO266" s="54"/>
      <c r="AP266" s="51"/>
    </row>
    <row r="267" spans="1:42">
      <c r="A267" s="53"/>
      <c r="B267" s="53"/>
      <c r="C267" s="53"/>
      <c r="D267" s="54"/>
      <c r="E267" s="54"/>
      <c r="F267" s="54"/>
      <c r="G267" s="55"/>
      <c r="H267" s="55"/>
      <c r="I267" s="55"/>
      <c r="J267" s="55"/>
      <c r="K267" s="54"/>
      <c r="L267" s="55"/>
      <c r="M267" s="55"/>
      <c r="N267" s="55"/>
      <c r="O267" s="55"/>
      <c r="P267" s="54"/>
      <c r="Q267" s="55"/>
      <c r="R267" s="55"/>
      <c r="S267" s="55"/>
      <c r="T267" s="55"/>
      <c r="U267" s="54"/>
      <c r="V267" s="55"/>
      <c r="W267" s="55"/>
      <c r="X267" s="55"/>
      <c r="Y267" s="55"/>
      <c r="Z267" s="54"/>
      <c r="AA267" s="55"/>
      <c r="AB267" s="55"/>
      <c r="AC267" s="55"/>
      <c r="AD267" s="55"/>
      <c r="AE267" s="54"/>
      <c r="AF267" s="55"/>
      <c r="AG267" s="55"/>
      <c r="AH267" s="55"/>
      <c r="AI267" s="55"/>
      <c r="AJ267" s="54"/>
      <c r="AK267" s="55"/>
      <c r="AL267" s="55"/>
      <c r="AM267" s="55"/>
      <c r="AN267" s="55"/>
      <c r="AO267" s="54"/>
      <c r="AP267" s="51"/>
    </row>
    <row r="268" spans="1:42">
      <c r="A268" s="53"/>
      <c r="B268" s="53"/>
      <c r="C268" s="53"/>
      <c r="D268" s="54"/>
      <c r="E268" s="54"/>
      <c r="F268" s="54"/>
      <c r="G268" s="55"/>
      <c r="H268" s="55"/>
      <c r="I268" s="55"/>
      <c r="J268" s="55"/>
      <c r="K268" s="54"/>
      <c r="L268" s="55"/>
      <c r="M268" s="55"/>
      <c r="N268" s="55"/>
      <c r="O268" s="55"/>
      <c r="P268" s="54"/>
      <c r="Q268" s="55"/>
      <c r="R268" s="55"/>
      <c r="S268" s="55"/>
      <c r="T268" s="55"/>
      <c r="U268" s="54"/>
      <c r="V268" s="55"/>
      <c r="W268" s="55"/>
      <c r="X268" s="55"/>
      <c r="Y268" s="55"/>
      <c r="Z268" s="54"/>
      <c r="AA268" s="55"/>
      <c r="AB268" s="55"/>
      <c r="AC268" s="55"/>
      <c r="AD268" s="55"/>
      <c r="AE268" s="54"/>
      <c r="AF268" s="55"/>
      <c r="AG268" s="55"/>
      <c r="AH268" s="55"/>
      <c r="AI268" s="55"/>
      <c r="AJ268" s="54"/>
      <c r="AK268" s="55"/>
      <c r="AL268" s="55"/>
      <c r="AM268" s="55"/>
      <c r="AN268" s="55"/>
      <c r="AO268" s="54"/>
      <c r="AP268" s="51"/>
    </row>
    <row r="269" spans="1:42">
      <c r="A269" s="53"/>
      <c r="B269" s="53"/>
      <c r="C269" s="53"/>
      <c r="D269" s="54"/>
      <c r="E269" s="54"/>
      <c r="F269" s="54"/>
      <c r="G269" s="55"/>
      <c r="H269" s="55"/>
      <c r="I269" s="55"/>
      <c r="J269" s="55"/>
      <c r="K269" s="54"/>
      <c r="L269" s="55"/>
      <c r="M269" s="55"/>
      <c r="N269" s="55"/>
      <c r="O269" s="55"/>
      <c r="P269" s="54"/>
      <c r="Q269" s="55"/>
      <c r="R269" s="55"/>
      <c r="S269" s="55"/>
      <c r="T269" s="55"/>
      <c r="U269" s="54"/>
      <c r="V269" s="55"/>
      <c r="W269" s="55"/>
      <c r="X269" s="55"/>
      <c r="Y269" s="55"/>
      <c r="Z269" s="54"/>
      <c r="AA269" s="55"/>
      <c r="AB269" s="55"/>
      <c r="AC269" s="55"/>
      <c r="AD269" s="55"/>
      <c r="AE269" s="54"/>
      <c r="AF269" s="55"/>
      <c r="AG269" s="55"/>
      <c r="AH269" s="55"/>
      <c r="AI269" s="55"/>
      <c r="AJ269" s="54"/>
      <c r="AK269" s="55"/>
      <c r="AL269" s="55"/>
      <c r="AM269" s="55"/>
      <c r="AN269" s="55"/>
      <c r="AO269" s="54"/>
      <c r="AP269" s="51"/>
    </row>
    <row r="270" spans="1:42">
      <c r="A270" s="53"/>
      <c r="B270" s="53"/>
      <c r="C270" s="53"/>
      <c r="D270" s="54"/>
      <c r="E270" s="54"/>
      <c r="F270" s="54"/>
      <c r="G270" s="55"/>
      <c r="H270" s="55"/>
      <c r="I270" s="55"/>
      <c r="J270" s="55"/>
      <c r="K270" s="54"/>
      <c r="L270" s="55"/>
      <c r="M270" s="55"/>
      <c r="N270" s="55"/>
      <c r="O270" s="55"/>
      <c r="P270" s="54"/>
      <c r="Q270" s="55"/>
      <c r="R270" s="55"/>
      <c r="S270" s="55"/>
      <c r="T270" s="55"/>
      <c r="U270" s="54"/>
      <c r="V270" s="55"/>
      <c r="W270" s="55"/>
      <c r="X270" s="55"/>
      <c r="Y270" s="55"/>
      <c r="Z270" s="54"/>
      <c r="AA270" s="55"/>
      <c r="AB270" s="55"/>
      <c r="AC270" s="55"/>
      <c r="AD270" s="55"/>
      <c r="AE270" s="54"/>
      <c r="AF270" s="55"/>
      <c r="AG270" s="55"/>
      <c r="AH270" s="55"/>
      <c r="AI270" s="55"/>
      <c r="AJ270" s="54"/>
      <c r="AK270" s="55"/>
      <c r="AL270" s="55"/>
      <c r="AM270" s="55"/>
      <c r="AN270" s="55"/>
      <c r="AO270" s="54"/>
      <c r="AP270" s="51"/>
    </row>
    <row r="271" spans="1:42">
      <c r="A271" s="53"/>
      <c r="B271" s="53"/>
      <c r="C271" s="53"/>
      <c r="D271" s="54"/>
      <c r="E271" s="54"/>
      <c r="F271" s="54"/>
      <c r="G271" s="55"/>
      <c r="H271" s="55"/>
      <c r="I271" s="55"/>
      <c r="J271" s="55"/>
      <c r="K271" s="54"/>
      <c r="L271" s="55"/>
      <c r="M271" s="55"/>
      <c r="N271" s="55"/>
      <c r="O271" s="55"/>
      <c r="P271" s="54"/>
      <c r="Q271" s="55"/>
      <c r="R271" s="55"/>
      <c r="S271" s="55"/>
      <c r="T271" s="55"/>
      <c r="U271" s="54"/>
      <c r="V271" s="55"/>
      <c r="W271" s="55"/>
      <c r="X271" s="55"/>
      <c r="Y271" s="55"/>
      <c r="Z271" s="54"/>
      <c r="AA271" s="55"/>
      <c r="AB271" s="55"/>
      <c r="AC271" s="55"/>
      <c r="AD271" s="55"/>
      <c r="AE271" s="54"/>
      <c r="AF271" s="55"/>
      <c r="AG271" s="55"/>
      <c r="AH271" s="55"/>
      <c r="AI271" s="55"/>
      <c r="AJ271" s="54"/>
      <c r="AK271" s="55"/>
      <c r="AL271" s="55"/>
      <c r="AM271" s="55"/>
      <c r="AN271" s="55"/>
      <c r="AO271" s="54"/>
      <c r="AP271" s="51"/>
    </row>
    <row r="272" spans="1:42">
      <c r="A272" s="53"/>
      <c r="B272" s="53"/>
      <c r="C272" s="53"/>
      <c r="D272" s="54"/>
      <c r="E272" s="54"/>
      <c r="F272" s="54"/>
      <c r="G272" s="55"/>
      <c r="H272" s="55"/>
      <c r="I272" s="55"/>
      <c r="J272" s="55"/>
      <c r="K272" s="54"/>
      <c r="L272" s="55"/>
      <c r="M272" s="55"/>
      <c r="N272" s="55"/>
      <c r="O272" s="55"/>
      <c r="P272" s="54"/>
      <c r="Q272" s="55"/>
      <c r="R272" s="55"/>
      <c r="S272" s="55"/>
      <c r="T272" s="55"/>
      <c r="U272" s="54"/>
      <c r="V272" s="55"/>
      <c r="W272" s="55"/>
      <c r="X272" s="55"/>
      <c r="Y272" s="55"/>
      <c r="Z272" s="54"/>
      <c r="AA272" s="55"/>
      <c r="AB272" s="55"/>
      <c r="AC272" s="55"/>
      <c r="AD272" s="55"/>
      <c r="AE272" s="54"/>
      <c r="AF272" s="55"/>
      <c r="AG272" s="55"/>
      <c r="AH272" s="55"/>
      <c r="AI272" s="55"/>
      <c r="AJ272" s="54"/>
      <c r="AK272" s="55"/>
      <c r="AL272" s="55"/>
      <c r="AM272" s="55"/>
      <c r="AN272" s="55"/>
      <c r="AO272" s="54"/>
      <c r="AP272" s="51"/>
    </row>
    <row r="273" spans="1:42">
      <c r="A273" s="53"/>
      <c r="B273" s="53"/>
      <c r="C273" s="53"/>
      <c r="D273" s="54"/>
      <c r="E273" s="54"/>
      <c r="F273" s="54"/>
      <c r="G273" s="55"/>
      <c r="H273" s="55"/>
      <c r="I273" s="55"/>
      <c r="J273" s="55"/>
      <c r="K273" s="54"/>
      <c r="L273" s="55"/>
      <c r="M273" s="55"/>
      <c r="N273" s="55"/>
      <c r="O273" s="55"/>
      <c r="P273" s="54"/>
      <c r="Q273" s="55"/>
      <c r="R273" s="55"/>
      <c r="S273" s="55"/>
      <c r="T273" s="55"/>
      <c r="U273" s="54"/>
      <c r="V273" s="55"/>
      <c r="W273" s="55"/>
      <c r="X273" s="55"/>
      <c r="Y273" s="55"/>
      <c r="Z273" s="54"/>
      <c r="AA273" s="55"/>
      <c r="AB273" s="55"/>
      <c r="AC273" s="55"/>
      <c r="AD273" s="55"/>
      <c r="AE273" s="54"/>
      <c r="AF273" s="55"/>
      <c r="AG273" s="55"/>
      <c r="AH273" s="55"/>
      <c r="AI273" s="55"/>
      <c r="AJ273" s="54"/>
      <c r="AK273" s="55"/>
      <c r="AL273" s="55"/>
      <c r="AM273" s="55"/>
      <c r="AN273" s="55"/>
      <c r="AO273" s="54"/>
      <c r="AP273" s="51"/>
    </row>
    <row r="274" spans="1:42">
      <c r="A274" s="53"/>
      <c r="B274" s="53"/>
      <c r="C274" s="53"/>
      <c r="D274" s="54"/>
      <c r="E274" s="54"/>
      <c r="F274" s="54"/>
      <c r="G274" s="55"/>
      <c r="H274" s="55"/>
      <c r="I274" s="55"/>
      <c r="J274" s="55"/>
      <c r="K274" s="54"/>
      <c r="L274" s="55"/>
      <c r="M274" s="55"/>
      <c r="N274" s="55"/>
      <c r="O274" s="55"/>
      <c r="P274" s="54"/>
      <c r="Q274" s="55"/>
      <c r="R274" s="55"/>
      <c r="S274" s="55"/>
      <c r="T274" s="55"/>
      <c r="U274" s="54"/>
      <c r="V274" s="55"/>
      <c r="W274" s="55"/>
      <c r="X274" s="55"/>
      <c r="Y274" s="55"/>
      <c r="Z274" s="54"/>
      <c r="AA274" s="55"/>
      <c r="AB274" s="55"/>
      <c r="AC274" s="55"/>
      <c r="AD274" s="55"/>
      <c r="AE274" s="54"/>
      <c r="AF274" s="55"/>
      <c r="AG274" s="55"/>
      <c r="AH274" s="55"/>
      <c r="AI274" s="55"/>
      <c r="AJ274" s="54"/>
      <c r="AK274" s="55"/>
      <c r="AL274" s="55"/>
      <c r="AM274" s="55"/>
      <c r="AN274" s="55"/>
      <c r="AO274" s="54"/>
      <c r="AP274" s="51"/>
    </row>
    <row r="275" spans="1:42">
      <c r="A275" s="53"/>
      <c r="B275" s="53"/>
      <c r="C275" s="53"/>
      <c r="D275" s="54"/>
      <c r="E275" s="54"/>
      <c r="F275" s="54"/>
      <c r="G275" s="55"/>
      <c r="H275" s="55"/>
      <c r="I275" s="55"/>
      <c r="J275" s="55"/>
      <c r="K275" s="54"/>
      <c r="L275" s="55"/>
      <c r="M275" s="55"/>
      <c r="N275" s="55"/>
      <c r="O275" s="55"/>
      <c r="P275" s="54"/>
      <c r="Q275" s="55"/>
      <c r="R275" s="55"/>
      <c r="S275" s="55"/>
      <c r="T275" s="55"/>
      <c r="U275" s="54"/>
      <c r="V275" s="55"/>
      <c r="W275" s="55"/>
      <c r="X275" s="55"/>
      <c r="Y275" s="55"/>
      <c r="Z275" s="54"/>
      <c r="AA275" s="55"/>
      <c r="AB275" s="55"/>
      <c r="AC275" s="55"/>
      <c r="AD275" s="55"/>
      <c r="AE275" s="54"/>
      <c r="AF275" s="55"/>
      <c r="AG275" s="55"/>
      <c r="AH275" s="55"/>
      <c r="AI275" s="55"/>
      <c r="AJ275" s="54"/>
      <c r="AK275" s="55"/>
      <c r="AL275" s="55"/>
      <c r="AM275" s="55"/>
      <c r="AN275" s="55"/>
      <c r="AO275" s="54"/>
      <c r="AP275" s="51"/>
    </row>
    <row r="276" spans="1:42">
      <c r="A276" s="53"/>
      <c r="B276" s="53"/>
      <c r="C276" s="53"/>
      <c r="D276" s="54"/>
      <c r="E276" s="54"/>
      <c r="F276" s="54"/>
      <c r="G276" s="55"/>
      <c r="H276" s="55"/>
      <c r="I276" s="55"/>
      <c r="J276" s="55"/>
      <c r="K276" s="54"/>
      <c r="L276" s="55"/>
      <c r="M276" s="55"/>
      <c r="N276" s="55"/>
      <c r="O276" s="55"/>
      <c r="P276" s="54"/>
      <c r="Q276" s="55"/>
      <c r="R276" s="55"/>
      <c r="S276" s="55"/>
      <c r="T276" s="55"/>
      <c r="U276" s="54"/>
      <c r="V276" s="55"/>
      <c r="W276" s="55"/>
      <c r="X276" s="55"/>
      <c r="Y276" s="55"/>
      <c r="Z276" s="54"/>
      <c r="AA276" s="55"/>
      <c r="AB276" s="55"/>
      <c r="AC276" s="55"/>
      <c r="AD276" s="55"/>
      <c r="AE276" s="54"/>
      <c r="AF276" s="55"/>
      <c r="AG276" s="55"/>
      <c r="AH276" s="55"/>
      <c r="AI276" s="55"/>
      <c r="AJ276" s="54"/>
      <c r="AK276" s="55"/>
      <c r="AL276" s="55"/>
      <c r="AM276" s="55"/>
      <c r="AN276" s="55"/>
      <c r="AO276" s="54"/>
      <c r="AP276" s="51"/>
    </row>
    <row r="277" spans="1:42">
      <c r="A277" s="53"/>
      <c r="B277" s="53"/>
      <c r="C277" s="53"/>
      <c r="D277" s="54"/>
      <c r="E277" s="54"/>
      <c r="F277" s="54"/>
      <c r="G277" s="55"/>
      <c r="H277" s="55"/>
      <c r="I277" s="55"/>
      <c r="J277" s="55"/>
      <c r="K277" s="54"/>
      <c r="L277" s="55"/>
      <c r="M277" s="55"/>
      <c r="N277" s="55"/>
      <c r="O277" s="55"/>
      <c r="P277" s="54"/>
      <c r="Q277" s="55"/>
      <c r="R277" s="55"/>
      <c r="S277" s="55"/>
      <c r="T277" s="55"/>
      <c r="U277" s="54"/>
      <c r="V277" s="55"/>
      <c r="W277" s="55"/>
      <c r="X277" s="55"/>
      <c r="Y277" s="55"/>
      <c r="Z277" s="54"/>
      <c r="AA277" s="55"/>
      <c r="AB277" s="55"/>
      <c r="AC277" s="55"/>
      <c r="AD277" s="55"/>
      <c r="AE277" s="54"/>
      <c r="AF277" s="55"/>
      <c r="AG277" s="55"/>
      <c r="AH277" s="55"/>
      <c r="AI277" s="55"/>
      <c r="AJ277" s="54"/>
      <c r="AK277" s="55"/>
      <c r="AL277" s="55"/>
      <c r="AM277" s="55"/>
      <c r="AN277" s="55"/>
      <c r="AO277" s="54"/>
      <c r="AP277" s="51"/>
    </row>
    <row r="278" spans="1:42">
      <c r="A278" s="53"/>
      <c r="B278" s="53"/>
      <c r="C278" s="53"/>
      <c r="D278" s="54"/>
      <c r="E278" s="54"/>
      <c r="F278" s="54"/>
      <c r="G278" s="55"/>
      <c r="H278" s="55"/>
      <c r="I278" s="55"/>
      <c r="J278" s="55"/>
      <c r="K278" s="54"/>
      <c r="L278" s="55"/>
      <c r="M278" s="55"/>
      <c r="N278" s="55"/>
      <c r="O278" s="55"/>
      <c r="P278" s="54"/>
      <c r="Q278" s="55"/>
      <c r="R278" s="55"/>
      <c r="S278" s="55"/>
      <c r="T278" s="55"/>
      <c r="U278" s="54"/>
      <c r="V278" s="55"/>
      <c r="W278" s="55"/>
      <c r="X278" s="55"/>
      <c r="Y278" s="55"/>
      <c r="Z278" s="54"/>
      <c r="AA278" s="55"/>
      <c r="AB278" s="55"/>
      <c r="AC278" s="55"/>
      <c r="AD278" s="55"/>
      <c r="AE278" s="54"/>
      <c r="AF278" s="55"/>
      <c r="AG278" s="55"/>
      <c r="AH278" s="55"/>
      <c r="AI278" s="55"/>
      <c r="AJ278" s="54"/>
      <c r="AK278" s="55"/>
      <c r="AL278" s="55"/>
      <c r="AM278" s="55"/>
      <c r="AN278" s="55"/>
      <c r="AO278" s="54"/>
      <c r="AP278" s="51"/>
    </row>
    <row r="279" spans="1:42">
      <c r="A279" s="53"/>
      <c r="B279" s="53"/>
      <c r="C279" s="53"/>
      <c r="D279" s="54"/>
      <c r="E279" s="54"/>
      <c r="F279" s="54"/>
      <c r="G279" s="55"/>
      <c r="H279" s="55"/>
      <c r="I279" s="55"/>
      <c r="J279" s="55"/>
      <c r="K279" s="54"/>
      <c r="L279" s="55"/>
      <c r="M279" s="55"/>
      <c r="N279" s="55"/>
      <c r="O279" s="55"/>
      <c r="P279" s="54"/>
      <c r="Q279" s="55"/>
      <c r="R279" s="55"/>
      <c r="S279" s="55"/>
      <c r="T279" s="55"/>
      <c r="U279" s="54"/>
      <c r="V279" s="55"/>
      <c r="W279" s="55"/>
      <c r="X279" s="55"/>
      <c r="Y279" s="55"/>
      <c r="Z279" s="54"/>
      <c r="AA279" s="55"/>
      <c r="AB279" s="55"/>
      <c r="AC279" s="55"/>
      <c r="AD279" s="55"/>
      <c r="AE279" s="54"/>
      <c r="AF279" s="55"/>
      <c r="AG279" s="55"/>
      <c r="AH279" s="55"/>
      <c r="AI279" s="55"/>
      <c r="AJ279" s="54"/>
      <c r="AK279" s="55"/>
      <c r="AL279" s="55"/>
      <c r="AM279" s="55"/>
      <c r="AN279" s="55"/>
      <c r="AO279" s="54"/>
      <c r="AP279" s="51"/>
    </row>
    <row r="280" spans="1:42">
      <c r="A280" s="53"/>
      <c r="B280" s="53"/>
      <c r="C280" s="53"/>
      <c r="D280" s="54"/>
      <c r="E280" s="54"/>
      <c r="F280" s="54"/>
      <c r="G280" s="55"/>
      <c r="H280" s="55"/>
      <c r="I280" s="55"/>
      <c r="J280" s="55"/>
      <c r="K280" s="54"/>
      <c r="L280" s="55"/>
      <c r="M280" s="55"/>
      <c r="N280" s="55"/>
      <c r="O280" s="55"/>
      <c r="P280" s="54"/>
      <c r="Q280" s="55"/>
      <c r="R280" s="55"/>
      <c r="S280" s="55"/>
      <c r="T280" s="55"/>
      <c r="U280" s="54"/>
      <c r="V280" s="55"/>
      <c r="W280" s="55"/>
      <c r="X280" s="55"/>
      <c r="Y280" s="55"/>
      <c r="Z280" s="54"/>
      <c r="AA280" s="55"/>
      <c r="AB280" s="55"/>
      <c r="AC280" s="55"/>
      <c r="AD280" s="55"/>
      <c r="AE280" s="54"/>
      <c r="AF280" s="55"/>
      <c r="AG280" s="55"/>
      <c r="AH280" s="55"/>
      <c r="AI280" s="55"/>
      <c r="AJ280" s="54"/>
      <c r="AK280" s="55"/>
      <c r="AL280" s="55"/>
      <c r="AM280" s="55"/>
      <c r="AN280" s="55"/>
      <c r="AO280" s="54"/>
      <c r="AP280" s="51"/>
    </row>
    <row r="281" spans="1:42">
      <c r="A281" s="53"/>
      <c r="B281" s="53"/>
      <c r="C281" s="53"/>
      <c r="D281" s="54"/>
      <c r="E281" s="54"/>
      <c r="F281" s="54"/>
      <c r="G281" s="55"/>
      <c r="H281" s="55"/>
      <c r="I281" s="55"/>
      <c r="J281" s="55"/>
      <c r="K281" s="54"/>
      <c r="L281" s="55"/>
      <c r="M281" s="55"/>
      <c r="N281" s="55"/>
      <c r="O281" s="55"/>
      <c r="P281" s="54"/>
      <c r="Q281" s="55"/>
      <c r="R281" s="55"/>
      <c r="S281" s="55"/>
      <c r="T281" s="55"/>
      <c r="U281" s="54"/>
      <c r="V281" s="55"/>
      <c r="W281" s="55"/>
      <c r="X281" s="55"/>
      <c r="Y281" s="55"/>
      <c r="Z281" s="54"/>
      <c r="AA281" s="55"/>
      <c r="AB281" s="55"/>
      <c r="AC281" s="55"/>
      <c r="AD281" s="55"/>
      <c r="AE281" s="54"/>
      <c r="AF281" s="55"/>
      <c r="AG281" s="55"/>
      <c r="AH281" s="55"/>
      <c r="AI281" s="55"/>
      <c r="AJ281" s="54"/>
      <c r="AK281" s="55"/>
      <c r="AL281" s="55"/>
      <c r="AM281" s="55"/>
      <c r="AN281" s="55"/>
      <c r="AO281" s="54"/>
      <c r="AP281" s="51"/>
    </row>
    <row r="282" spans="1:42">
      <c r="A282" s="53"/>
      <c r="B282" s="53"/>
      <c r="C282" s="53"/>
      <c r="D282" s="54"/>
      <c r="E282" s="54"/>
      <c r="F282" s="54"/>
      <c r="G282" s="55"/>
      <c r="H282" s="55"/>
      <c r="I282" s="55"/>
      <c r="J282" s="55"/>
      <c r="K282" s="54"/>
      <c r="L282" s="55"/>
      <c r="M282" s="55"/>
      <c r="N282" s="55"/>
      <c r="O282" s="55"/>
      <c r="P282" s="54"/>
      <c r="Q282" s="55"/>
      <c r="R282" s="55"/>
      <c r="S282" s="55"/>
      <c r="T282" s="55"/>
      <c r="U282" s="54"/>
      <c r="V282" s="55"/>
      <c r="W282" s="55"/>
      <c r="X282" s="55"/>
      <c r="Y282" s="55"/>
      <c r="Z282" s="54"/>
      <c r="AA282" s="55"/>
      <c r="AB282" s="55"/>
      <c r="AC282" s="55"/>
      <c r="AD282" s="55"/>
      <c r="AE282" s="54"/>
      <c r="AF282" s="55"/>
      <c r="AG282" s="55"/>
      <c r="AH282" s="55"/>
      <c r="AI282" s="55"/>
      <c r="AJ282" s="54"/>
      <c r="AK282" s="55"/>
      <c r="AL282" s="55"/>
      <c r="AM282" s="55"/>
      <c r="AN282" s="55"/>
      <c r="AO282" s="54"/>
      <c r="AP282" s="51"/>
    </row>
    <row r="283" spans="1:42">
      <c r="A283" s="53"/>
      <c r="B283" s="53"/>
      <c r="C283" s="53"/>
      <c r="D283" s="54"/>
      <c r="E283" s="54"/>
      <c r="F283" s="54"/>
      <c r="G283" s="55"/>
      <c r="H283" s="55"/>
      <c r="I283" s="55"/>
      <c r="J283" s="55"/>
      <c r="K283" s="54"/>
      <c r="L283" s="55"/>
      <c r="M283" s="55"/>
      <c r="N283" s="55"/>
      <c r="O283" s="55"/>
      <c r="P283" s="54"/>
      <c r="Q283" s="55"/>
      <c r="R283" s="55"/>
      <c r="S283" s="55"/>
      <c r="T283" s="55"/>
      <c r="U283" s="54"/>
      <c r="V283" s="55"/>
      <c r="W283" s="55"/>
      <c r="X283" s="55"/>
      <c r="Y283" s="55"/>
      <c r="Z283" s="54"/>
      <c r="AA283" s="55"/>
      <c r="AB283" s="55"/>
      <c r="AC283" s="55"/>
      <c r="AD283" s="55"/>
      <c r="AE283" s="54"/>
      <c r="AF283" s="55"/>
      <c r="AG283" s="55"/>
      <c r="AH283" s="55"/>
      <c r="AI283" s="55"/>
      <c r="AJ283" s="54"/>
      <c r="AK283" s="55"/>
      <c r="AL283" s="55"/>
      <c r="AM283" s="55"/>
      <c r="AN283" s="55"/>
      <c r="AO283" s="54"/>
      <c r="AP283" s="51"/>
    </row>
    <row r="284" spans="1:42">
      <c r="A284" s="53"/>
      <c r="B284" s="53"/>
      <c r="C284" s="53"/>
      <c r="D284" s="54"/>
      <c r="E284" s="54"/>
      <c r="F284" s="54"/>
      <c r="G284" s="55"/>
      <c r="H284" s="55"/>
      <c r="I284" s="55"/>
      <c r="J284" s="55"/>
      <c r="K284" s="54"/>
      <c r="L284" s="55"/>
      <c r="M284" s="55"/>
      <c r="N284" s="55"/>
      <c r="O284" s="55"/>
      <c r="P284" s="54"/>
      <c r="Q284" s="55"/>
      <c r="R284" s="55"/>
      <c r="S284" s="55"/>
      <c r="T284" s="55"/>
      <c r="U284" s="54"/>
      <c r="V284" s="55"/>
      <c r="W284" s="55"/>
      <c r="X284" s="55"/>
      <c r="Y284" s="55"/>
      <c r="Z284" s="54"/>
      <c r="AA284" s="55"/>
      <c r="AB284" s="55"/>
      <c r="AC284" s="55"/>
      <c r="AD284" s="55"/>
      <c r="AE284" s="54"/>
      <c r="AF284" s="55"/>
      <c r="AG284" s="55"/>
      <c r="AH284" s="55"/>
      <c r="AI284" s="55"/>
      <c r="AJ284" s="54"/>
      <c r="AK284" s="55"/>
      <c r="AL284" s="55"/>
      <c r="AM284" s="55"/>
      <c r="AN284" s="55"/>
      <c r="AO284" s="54"/>
      <c r="AP284" s="51"/>
    </row>
    <row r="285" spans="1:42">
      <c r="A285" s="53"/>
      <c r="B285" s="53"/>
      <c r="C285" s="53"/>
      <c r="D285" s="54"/>
      <c r="E285" s="54"/>
      <c r="F285" s="54"/>
      <c r="G285" s="55"/>
      <c r="H285" s="55"/>
      <c r="I285" s="55"/>
      <c r="J285" s="55"/>
      <c r="K285" s="54"/>
      <c r="L285" s="55"/>
      <c r="M285" s="55"/>
      <c r="N285" s="55"/>
      <c r="O285" s="55"/>
      <c r="P285" s="54"/>
      <c r="Q285" s="55"/>
      <c r="R285" s="55"/>
      <c r="S285" s="55"/>
      <c r="T285" s="55"/>
      <c r="U285" s="54"/>
      <c r="V285" s="55"/>
      <c r="W285" s="55"/>
      <c r="X285" s="55"/>
      <c r="Y285" s="55"/>
      <c r="Z285" s="54"/>
      <c r="AA285" s="55"/>
      <c r="AB285" s="55"/>
      <c r="AC285" s="55"/>
      <c r="AD285" s="55"/>
      <c r="AE285" s="54"/>
      <c r="AF285" s="55"/>
      <c r="AG285" s="55"/>
      <c r="AH285" s="55"/>
      <c r="AI285" s="55"/>
      <c r="AJ285" s="54"/>
      <c r="AK285" s="55"/>
      <c r="AL285" s="55"/>
      <c r="AM285" s="55"/>
      <c r="AN285" s="55"/>
      <c r="AO285" s="54"/>
      <c r="AP285" s="51"/>
    </row>
    <row r="286" spans="1:42">
      <c r="A286" s="53"/>
      <c r="B286" s="53"/>
      <c r="C286" s="53"/>
      <c r="D286" s="54"/>
      <c r="E286" s="54"/>
      <c r="F286" s="54"/>
      <c r="G286" s="55"/>
      <c r="H286" s="55"/>
      <c r="I286" s="55"/>
      <c r="J286" s="55"/>
      <c r="K286" s="54"/>
      <c r="L286" s="55"/>
      <c r="M286" s="55"/>
      <c r="N286" s="55"/>
      <c r="O286" s="55"/>
      <c r="P286" s="54"/>
      <c r="Q286" s="55"/>
      <c r="R286" s="55"/>
      <c r="S286" s="55"/>
      <c r="T286" s="55"/>
      <c r="U286" s="54"/>
      <c r="V286" s="55"/>
      <c r="W286" s="55"/>
      <c r="X286" s="55"/>
      <c r="Y286" s="55"/>
      <c r="Z286" s="54"/>
      <c r="AA286" s="55"/>
      <c r="AB286" s="55"/>
      <c r="AC286" s="55"/>
      <c r="AD286" s="55"/>
      <c r="AE286" s="54"/>
      <c r="AF286" s="55"/>
      <c r="AG286" s="55"/>
      <c r="AH286" s="55"/>
      <c r="AI286" s="55"/>
      <c r="AJ286" s="54"/>
      <c r="AK286" s="55"/>
      <c r="AL286" s="55"/>
      <c r="AM286" s="55"/>
      <c r="AN286" s="55"/>
      <c r="AO286" s="54"/>
      <c r="AP286" s="51"/>
    </row>
    <row r="287" spans="1:42">
      <c r="A287" s="53"/>
      <c r="B287" s="53"/>
      <c r="C287" s="53"/>
      <c r="D287" s="54"/>
      <c r="E287" s="54"/>
      <c r="F287" s="54"/>
      <c r="G287" s="55"/>
      <c r="H287" s="55"/>
      <c r="I287" s="55"/>
      <c r="J287" s="55"/>
      <c r="K287" s="54"/>
      <c r="L287" s="55"/>
      <c r="M287" s="55"/>
      <c r="N287" s="55"/>
      <c r="O287" s="55"/>
      <c r="P287" s="54"/>
      <c r="Q287" s="55"/>
      <c r="R287" s="55"/>
      <c r="S287" s="55"/>
      <c r="T287" s="55"/>
      <c r="U287" s="54"/>
      <c r="V287" s="55"/>
      <c r="W287" s="55"/>
      <c r="X287" s="55"/>
      <c r="Y287" s="55"/>
      <c r="Z287" s="54"/>
      <c r="AA287" s="55"/>
      <c r="AB287" s="55"/>
      <c r="AC287" s="55"/>
      <c r="AD287" s="55"/>
      <c r="AE287" s="54"/>
      <c r="AF287" s="55"/>
      <c r="AG287" s="55"/>
      <c r="AH287" s="55"/>
      <c r="AI287" s="55"/>
      <c r="AJ287" s="54"/>
      <c r="AK287" s="55"/>
      <c r="AL287" s="55"/>
      <c r="AM287" s="55"/>
      <c r="AN287" s="55"/>
      <c r="AO287" s="54"/>
      <c r="AP287" s="51"/>
    </row>
    <row r="288" spans="1:42">
      <c r="A288" s="53"/>
      <c r="B288" s="53"/>
      <c r="C288" s="53"/>
      <c r="D288" s="54"/>
      <c r="E288" s="54"/>
      <c r="F288" s="54"/>
      <c r="G288" s="55"/>
      <c r="H288" s="55"/>
      <c r="I288" s="55"/>
      <c r="J288" s="55"/>
      <c r="K288" s="54"/>
      <c r="L288" s="55"/>
      <c r="M288" s="55"/>
      <c r="N288" s="55"/>
      <c r="O288" s="55"/>
      <c r="P288" s="54"/>
      <c r="Q288" s="55"/>
      <c r="R288" s="55"/>
      <c r="S288" s="55"/>
      <c r="T288" s="55"/>
      <c r="U288" s="54"/>
      <c r="V288" s="55"/>
      <c r="W288" s="55"/>
      <c r="X288" s="55"/>
      <c r="Y288" s="55"/>
      <c r="Z288" s="54"/>
      <c r="AA288" s="55"/>
      <c r="AB288" s="55"/>
      <c r="AC288" s="55"/>
      <c r="AD288" s="55"/>
      <c r="AE288" s="54"/>
      <c r="AF288" s="55"/>
      <c r="AG288" s="55"/>
      <c r="AH288" s="55"/>
      <c r="AI288" s="55"/>
      <c r="AJ288" s="54"/>
      <c r="AK288" s="55"/>
      <c r="AL288" s="55"/>
      <c r="AM288" s="55"/>
      <c r="AN288" s="55"/>
      <c r="AO288" s="54"/>
      <c r="AP288" s="51"/>
    </row>
    <row r="289" spans="1:42">
      <c r="A289" s="53"/>
      <c r="B289" s="53"/>
      <c r="C289" s="53"/>
      <c r="D289" s="54"/>
      <c r="E289" s="54"/>
      <c r="F289" s="54"/>
      <c r="G289" s="55"/>
      <c r="H289" s="55"/>
      <c r="I289" s="55"/>
      <c r="J289" s="55"/>
      <c r="K289" s="54"/>
      <c r="L289" s="55"/>
      <c r="M289" s="55"/>
      <c r="N289" s="55"/>
      <c r="O289" s="55"/>
      <c r="P289" s="54"/>
      <c r="Q289" s="55"/>
      <c r="R289" s="55"/>
      <c r="S289" s="55"/>
      <c r="T289" s="55"/>
      <c r="U289" s="54"/>
      <c r="V289" s="55"/>
      <c r="W289" s="55"/>
      <c r="X289" s="55"/>
      <c r="Y289" s="55"/>
      <c r="Z289" s="54"/>
      <c r="AA289" s="55"/>
      <c r="AB289" s="55"/>
      <c r="AC289" s="55"/>
      <c r="AD289" s="55"/>
      <c r="AE289" s="54"/>
      <c r="AF289" s="55"/>
      <c r="AG289" s="55"/>
      <c r="AH289" s="55"/>
      <c r="AI289" s="55"/>
      <c r="AJ289" s="54"/>
      <c r="AK289" s="55"/>
      <c r="AL289" s="55"/>
      <c r="AM289" s="55"/>
      <c r="AN289" s="55"/>
      <c r="AO289" s="54"/>
      <c r="AP289" s="51"/>
    </row>
    <row r="290" spans="1:42">
      <c r="A290" s="53"/>
      <c r="B290" s="53"/>
      <c r="C290" s="53"/>
      <c r="D290" s="54"/>
      <c r="E290" s="54"/>
      <c r="F290" s="54"/>
      <c r="G290" s="55"/>
      <c r="H290" s="55"/>
      <c r="I290" s="55"/>
      <c r="J290" s="55"/>
      <c r="K290" s="54"/>
      <c r="L290" s="55"/>
      <c r="M290" s="55"/>
      <c r="N290" s="55"/>
      <c r="O290" s="55"/>
      <c r="P290" s="54"/>
      <c r="Q290" s="55"/>
      <c r="R290" s="55"/>
      <c r="S290" s="55"/>
      <c r="T290" s="55"/>
      <c r="U290" s="54"/>
      <c r="V290" s="55"/>
      <c r="W290" s="55"/>
      <c r="X290" s="55"/>
      <c r="Y290" s="55"/>
      <c r="Z290" s="54"/>
      <c r="AA290" s="55"/>
      <c r="AB290" s="55"/>
      <c r="AC290" s="55"/>
      <c r="AD290" s="55"/>
      <c r="AE290" s="54"/>
      <c r="AF290" s="55"/>
      <c r="AG290" s="55"/>
      <c r="AH290" s="55"/>
      <c r="AI290" s="55"/>
      <c r="AJ290" s="54"/>
      <c r="AK290" s="55"/>
      <c r="AL290" s="55"/>
      <c r="AM290" s="55"/>
      <c r="AN290" s="55"/>
      <c r="AO290" s="54"/>
      <c r="AP290" s="51"/>
    </row>
    <row r="291" spans="1:42">
      <c r="A291" s="53"/>
      <c r="B291" s="53"/>
      <c r="C291" s="53"/>
      <c r="D291" s="54"/>
      <c r="E291" s="54"/>
      <c r="F291" s="54"/>
      <c r="G291" s="55"/>
      <c r="H291" s="55"/>
      <c r="I291" s="55"/>
      <c r="J291" s="55"/>
      <c r="K291" s="54"/>
      <c r="L291" s="55"/>
      <c r="M291" s="55"/>
      <c r="N291" s="55"/>
      <c r="O291" s="55"/>
      <c r="P291" s="54"/>
      <c r="Q291" s="55"/>
      <c r="R291" s="55"/>
      <c r="S291" s="55"/>
      <c r="T291" s="55"/>
      <c r="U291" s="54"/>
      <c r="V291" s="55"/>
      <c r="W291" s="55"/>
      <c r="X291" s="55"/>
      <c r="Y291" s="55"/>
      <c r="Z291" s="54"/>
      <c r="AA291" s="55"/>
      <c r="AB291" s="55"/>
      <c r="AC291" s="55"/>
      <c r="AD291" s="55"/>
      <c r="AE291" s="54"/>
      <c r="AF291" s="55"/>
      <c r="AG291" s="55"/>
      <c r="AH291" s="55"/>
      <c r="AI291" s="55"/>
      <c r="AJ291" s="54"/>
      <c r="AK291" s="55"/>
      <c r="AL291" s="55"/>
      <c r="AM291" s="55"/>
      <c r="AN291" s="55"/>
      <c r="AO291" s="54"/>
      <c r="AP291" s="51"/>
    </row>
    <row r="292" spans="1:42">
      <c r="A292" s="53"/>
      <c r="B292" s="53"/>
      <c r="C292" s="53"/>
      <c r="D292" s="54"/>
      <c r="E292" s="54"/>
      <c r="F292" s="54"/>
      <c r="G292" s="55"/>
      <c r="H292" s="55"/>
      <c r="I292" s="55"/>
      <c r="J292" s="55"/>
      <c r="K292" s="54"/>
      <c r="L292" s="55"/>
      <c r="M292" s="55"/>
      <c r="N292" s="55"/>
      <c r="O292" s="55"/>
      <c r="P292" s="54"/>
      <c r="Q292" s="55"/>
      <c r="R292" s="55"/>
      <c r="S292" s="55"/>
      <c r="T292" s="55"/>
      <c r="U292" s="54"/>
      <c r="V292" s="55"/>
      <c r="W292" s="55"/>
      <c r="X292" s="55"/>
      <c r="Y292" s="55"/>
      <c r="Z292" s="54"/>
      <c r="AA292" s="55"/>
      <c r="AB292" s="55"/>
      <c r="AC292" s="55"/>
      <c r="AD292" s="55"/>
      <c r="AE292" s="54"/>
      <c r="AF292" s="55"/>
      <c r="AG292" s="55"/>
      <c r="AH292" s="55"/>
      <c r="AI292" s="55"/>
      <c r="AJ292" s="54"/>
      <c r="AK292" s="55"/>
      <c r="AL292" s="55"/>
      <c r="AM292" s="55"/>
      <c r="AN292" s="55"/>
      <c r="AO292" s="54"/>
      <c r="AP292" s="51"/>
    </row>
    <row r="293" spans="1:42">
      <c r="A293" s="53"/>
      <c r="B293" s="53"/>
      <c r="C293" s="53"/>
      <c r="D293" s="54"/>
      <c r="E293" s="54"/>
      <c r="F293" s="54"/>
      <c r="G293" s="55"/>
      <c r="H293" s="55"/>
      <c r="I293" s="55"/>
      <c r="J293" s="55"/>
      <c r="K293" s="54"/>
      <c r="L293" s="55"/>
      <c r="M293" s="55"/>
      <c r="N293" s="55"/>
      <c r="O293" s="55"/>
      <c r="P293" s="54"/>
      <c r="Q293" s="55"/>
      <c r="R293" s="55"/>
      <c r="S293" s="55"/>
      <c r="T293" s="55"/>
      <c r="U293" s="54"/>
      <c r="V293" s="55"/>
      <c r="W293" s="55"/>
      <c r="X293" s="55"/>
      <c r="Y293" s="55"/>
      <c r="Z293" s="54"/>
      <c r="AA293" s="55"/>
      <c r="AB293" s="55"/>
      <c r="AC293" s="55"/>
      <c r="AD293" s="55"/>
      <c r="AE293" s="54"/>
      <c r="AF293" s="55"/>
      <c r="AG293" s="55"/>
      <c r="AH293" s="55"/>
      <c r="AI293" s="55"/>
      <c r="AJ293" s="54"/>
      <c r="AK293" s="55"/>
      <c r="AL293" s="55"/>
      <c r="AM293" s="55"/>
      <c r="AN293" s="55"/>
      <c r="AO293" s="54"/>
      <c r="AP293" s="51"/>
    </row>
    <row r="294" spans="1:42">
      <c r="A294" s="53"/>
      <c r="B294" s="53"/>
      <c r="C294" s="53"/>
      <c r="D294" s="54"/>
      <c r="E294" s="54"/>
      <c r="F294" s="54"/>
      <c r="G294" s="55"/>
      <c r="H294" s="55"/>
      <c r="I294" s="55"/>
      <c r="J294" s="55"/>
      <c r="K294" s="54"/>
      <c r="L294" s="55"/>
      <c r="M294" s="55"/>
      <c r="N294" s="55"/>
      <c r="O294" s="55"/>
      <c r="P294" s="54"/>
      <c r="Q294" s="55"/>
      <c r="R294" s="55"/>
      <c r="S294" s="55"/>
      <c r="T294" s="55"/>
      <c r="U294" s="54"/>
      <c r="V294" s="55"/>
      <c r="W294" s="55"/>
      <c r="X294" s="55"/>
      <c r="Y294" s="55"/>
      <c r="Z294" s="54"/>
      <c r="AA294" s="55"/>
      <c r="AB294" s="55"/>
      <c r="AC294" s="55"/>
      <c r="AD294" s="55"/>
      <c r="AE294" s="54"/>
      <c r="AF294" s="55"/>
      <c r="AG294" s="55"/>
      <c r="AH294" s="55"/>
      <c r="AI294" s="55"/>
      <c r="AJ294" s="54"/>
      <c r="AK294" s="55"/>
      <c r="AL294" s="55"/>
      <c r="AM294" s="55"/>
      <c r="AN294" s="55"/>
      <c r="AO294" s="54"/>
      <c r="AP294" s="51"/>
    </row>
    <row r="295" spans="1:42">
      <c r="A295" s="53"/>
      <c r="B295" s="53"/>
      <c r="C295" s="53"/>
      <c r="D295" s="54"/>
      <c r="E295" s="54"/>
      <c r="F295" s="54"/>
      <c r="G295" s="55"/>
      <c r="H295" s="55"/>
      <c r="I295" s="55"/>
      <c r="J295" s="55"/>
      <c r="K295" s="54"/>
      <c r="L295" s="55"/>
      <c r="M295" s="55"/>
      <c r="N295" s="55"/>
      <c r="O295" s="55"/>
      <c r="P295" s="54"/>
      <c r="Q295" s="55"/>
      <c r="R295" s="55"/>
      <c r="S295" s="55"/>
      <c r="T295" s="55"/>
      <c r="U295" s="54"/>
      <c r="V295" s="55"/>
      <c r="W295" s="55"/>
      <c r="X295" s="55"/>
      <c r="Y295" s="55"/>
      <c r="Z295" s="54"/>
      <c r="AA295" s="55"/>
      <c r="AB295" s="55"/>
      <c r="AC295" s="55"/>
      <c r="AD295" s="55"/>
      <c r="AE295" s="54"/>
      <c r="AF295" s="55"/>
      <c r="AG295" s="55"/>
      <c r="AH295" s="55"/>
      <c r="AI295" s="55"/>
      <c r="AJ295" s="54"/>
      <c r="AK295" s="55"/>
      <c r="AL295" s="55"/>
      <c r="AM295" s="55"/>
      <c r="AN295" s="55"/>
      <c r="AO295" s="54"/>
      <c r="AP295" s="51"/>
    </row>
    <row r="296" spans="1:42">
      <c r="A296" s="53"/>
      <c r="B296" s="53"/>
      <c r="C296" s="53"/>
      <c r="D296" s="54"/>
      <c r="E296" s="54"/>
      <c r="F296" s="54"/>
      <c r="G296" s="55"/>
      <c r="H296" s="55"/>
      <c r="I296" s="55"/>
      <c r="J296" s="55"/>
      <c r="K296" s="54"/>
      <c r="L296" s="55"/>
      <c r="M296" s="55"/>
      <c r="N296" s="55"/>
      <c r="O296" s="55"/>
      <c r="P296" s="54"/>
      <c r="Q296" s="55"/>
      <c r="R296" s="55"/>
      <c r="S296" s="55"/>
      <c r="T296" s="55"/>
      <c r="U296" s="54"/>
      <c r="V296" s="55"/>
      <c r="W296" s="55"/>
      <c r="X296" s="55"/>
      <c r="Y296" s="55"/>
      <c r="Z296" s="54"/>
      <c r="AA296" s="55"/>
      <c r="AB296" s="55"/>
      <c r="AC296" s="55"/>
      <c r="AD296" s="55"/>
      <c r="AE296" s="54"/>
      <c r="AF296" s="55"/>
      <c r="AG296" s="55"/>
      <c r="AH296" s="55"/>
      <c r="AI296" s="55"/>
      <c r="AJ296" s="54"/>
      <c r="AK296" s="55"/>
      <c r="AL296" s="55"/>
      <c r="AM296" s="55"/>
      <c r="AN296" s="55"/>
      <c r="AO296" s="54"/>
      <c r="AP296" s="51"/>
    </row>
    <row r="297" spans="1:42">
      <c r="A297" s="53"/>
      <c r="B297" s="53"/>
      <c r="C297" s="53"/>
      <c r="D297" s="54"/>
      <c r="E297" s="54"/>
      <c r="F297" s="54"/>
      <c r="G297" s="55"/>
      <c r="H297" s="55"/>
      <c r="I297" s="55"/>
      <c r="J297" s="55"/>
      <c r="K297" s="54"/>
      <c r="L297" s="55"/>
      <c r="M297" s="55"/>
      <c r="N297" s="55"/>
      <c r="O297" s="55"/>
      <c r="P297" s="54"/>
      <c r="Q297" s="55"/>
      <c r="R297" s="55"/>
      <c r="S297" s="55"/>
      <c r="T297" s="55"/>
      <c r="U297" s="54"/>
      <c r="V297" s="55"/>
      <c r="W297" s="55"/>
      <c r="X297" s="55"/>
      <c r="Y297" s="55"/>
      <c r="Z297" s="54"/>
      <c r="AA297" s="55"/>
      <c r="AB297" s="55"/>
      <c r="AC297" s="55"/>
      <c r="AD297" s="55"/>
      <c r="AE297" s="54"/>
      <c r="AF297" s="55"/>
      <c r="AG297" s="55"/>
      <c r="AH297" s="55"/>
      <c r="AI297" s="55"/>
      <c r="AJ297" s="54"/>
      <c r="AK297" s="55"/>
      <c r="AL297" s="55"/>
      <c r="AM297" s="55"/>
      <c r="AN297" s="55"/>
      <c r="AO297" s="54"/>
      <c r="AP297" s="51"/>
    </row>
    <row r="298" spans="1:42">
      <c r="A298" s="53"/>
      <c r="B298" s="53"/>
      <c r="C298" s="53"/>
      <c r="D298" s="54"/>
      <c r="E298" s="54"/>
      <c r="F298" s="54"/>
      <c r="G298" s="55"/>
      <c r="H298" s="55"/>
      <c r="I298" s="55"/>
      <c r="J298" s="55"/>
      <c r="K298" s="54"/>
      <c r="L298" s="55"/>
      <c r="M298" s="55"/>
      <c r="N298" s="55"/>
      <c r="O298" s="55"/>
      <c r="P298" s="54"/>
      <c r="Q298" s="55"/>
      <c r="R298" s="55"/>
      <c r="S298" s="55"/>
      <c r="T298" s="55"/>
      <c r="U298" s="54"/>
      <c r="V298" s="55"/>
      <c r="W298" s="55"/>
      <c r="X298" s="55"/>
      <c r="Y298" s="55"/>
      <c r="Z298" s="54"/>
      <c r="AA298" s="55"/>
      <c r="AB298" s="55"/>
      <c r="AC298" s="55"/>
      <c r="AD298" s="55"/>
      <c r="AE298" s="54"/>
      <c r="AF298" s="55"/>
      <c r="AG298" s="55"/>
      <c r="AH298" s="55"/>
      <c r="AI298" s="55"/>
      <c r="AJ298" s="54"/>
      <c r="AK298" s="55"/>
      <c r="AL298" s="55"/>
      <c r="AM298" s="55"/>
      <c r="AN298" s="55"/>
      <c r="AO298" s="54"/>
      <c r="AP298" s="51"/>
    </row>
    <row r="299" spans="1:42">
      <c r="A299" s="53"/>
      <c r="B299" s="53"/>
      <c r="C299" s="53"/>
      <c r="D299" s="54"/>
      <c r="E299" s="54"/>
      <c r="F299" s="54"/>
      <c r="G299" s="55"/>
      <c r="H299" s="55"/>
      <c r="I299" s="55"/>
      <c r="J299" s="55"/>
      <c r="K299" s="54"/>
      <c r="L299" s="55"/>
      <c r="M299" s="55"/>
      <c r="N299" s="55"/>
      <c r="O299" s="55"/>
      <c r="P299" s="54"/>
      <c r="Q299" s="55"/>
      <c r="R299" s="55"/>
      <c r="S299" s="55"/>
      <c r="T299" s="55"/>
      <c r="U299" s="54"/>
      <c r="V299" s="55"/>
      <c r="W299" s="55"/>
      <c r="X299" s="55"/>
      <c r="Y299" s="55"/>
      <c r="Z299" s="54"/>
      <c r="AA299" s="55"/>
      <c r="AB299" s="55"/>
      <c r="AC299" s="55"/>
      <c r="AD299" s="55"/>
      <c r="AE299" s="54"/>
      <c r="AF299" s="55"/>
      <c r="AG299" s="55"/>
      <c r="AH299" s="55"/>
      <c r="AI299" s="55"/>
      <c r="AJ299" s="54"/>
      <c r="AK299" s="55"/>
      <c r="AL299" s="55"/>
      <c r="AM299" s="55"/>
      <c r="AN299" s="55"/>
      <c r="AO299" s="54"/>
      <c r="AP299" s="51"/>
    </row>
    <row r="300" spans="1:42">
      <c r="A300" s="53"/>
      <c r="B300" s="53"/>
      <c r="C300" s="53"/>
      <c r="D300" s="54"/>
      <c r="E300" s="54"/>
      <c r="F300" s="54"/>
      <c r="G300" s="55"/>
      <c r="H300" s="55"/>
      <c r="I300" s="55"/>
      <c r="J300" s="55"/>
      <c r="K300" s="54"/>
      <c r="L300" s="55"/>
      <c r="M300" s="55"/>
      <c r="N300" s="55"/>
      <c r="O300" s="55"/>
      <c r="P300" s="54"/>
      <c r="Q300" s="55"/>
      <c r="R300" s="55"/>
      <c r="S300" s="55"/>
      <c r="T300" s="55"/>
      <c r="U300" s="54"/>
      <c r="V300" s="55"/>
      <c r="W300" s="55"/>
      <c r="X300" s="55"/>
      <c r="Y300" s="55"/>
      <c r="Z300" s="54"/>
      <c r="AA300" s="55"/>
      <c r="AB300" s="55"/>
      <c r="AC300" s="55"/>
      <c r="AD300" s="55"/>
      <c r="AE300" s="54"/>
      <c r="AF300" s="55"/>
      <c r="AG300" s="55"/>
      <c r="AH300" s="55"/>
      <c r="AI300" s="55"/>
      <c r="AJ300" s="54"/>
      <c r="AK300" s="55"/>
      <c r="AL300" s="55"/>
      <c r="AM300" s="55"/>
      <c r="AN300" s="55"/>
      <c r="AO300" s="54"/>
      <c r="AP300" s="51"/>
    </row>
    <row r="301" spans="1:42">
      <c r="A301" s="53"/>
      <c r="B301" s="53"/>
      <c r="C301" s="53"/>
      <c r="D301" s="54"/>
      <c r="E301" s="54"/>
      <c r="F301" s="54"/>
      <c r="G301" s="55"/>
      <c r="H301" s="55"/>
      <c r="I301" s="55"/>
      <c r="J301" s="55"/>
      <c r="K301" s="54"/>
      <c r="L301" s="55"/>
      <c r="M301" s="55"/>
      <c r="N301" s="55"/>
      <c r="O301" s="55"/>
      <c r="P301" s="54"/>
      <c r="Q301" s="55"/>
      <c r="R301" s="55"/>
      <c r="S301" s="55"/>
      <c r="T301" s="55"/>
      <c r="U301" s="54"/>
      <c r="V301" s="55"/>
      <c r="W301" s="55"/>
      <c r="X301" s="55"/>
      <c r="Y301" s="55"/>
      <c r="Z301" s="54"/>
      <c r="AA301" s="55"/>
      <c r="AB301" s="55"/>
      <c r="AC301" s="55"/>
      <c r="AD301" s="55"/>
      <c r="AE301" s="54"/>
      <c r="AF301" s="55"/>
      <c r="AG301" s="55"/>
      <c r="AH301" s="55"/>
      <c r="AI301" s="55"/>
      <c r="AJ301" s="54"/>
      <c r="AK301" s="55"/>
      <c r="AL301" s="55"/>
      <c r="AM301" s="55"/>
      <c r="AN301" s="55"/>
      <c r="AO301" s="54"/>
      <c r="AP301" s="51"/>
    </row>
    <row r="302" spans="1:42">
      <c r="A302" s="53"/>
      <c r="B302" s="53"/>
      <c r="C302" s="53"/>
      <c r="D302" s="54"/>
      <c r="E302" s="54"/>
      <c r="F302" s="54"/>
      <c r="G302" s="55"/>
      <c r="H302" s="55"/>
      <c r="I302" s="55"/>
      <c r="J302" s="55"/>
      <c r="K302" s="54"/>
      <c r="L302" s="55"/>
      <c r="M302" s="55"/>
      <c r="N302" s="55"/>
      <c r="O302" s="55"/>
      <c r="P302" s="54"/>
      <c r="Q302" s="55"/>
      <c r="R302" s="55"/>
      <c r="S302" s="55"/>
      <c r="T302" s="55"/>
      <c r="U302" s="54"/>
      <c r="V302" s="55"/>
      <c r="W302" s="55"/>
      <c r="X302" s="55"/>
      <c r="Y302" s="55"/>
      <c r="Z302" s="54"/>
      <c r="AA302" s="55"/>
      <c r="AB302" s="55"/>
      <c r="AC302" s="55"/>
      <c r="AD302" s="55"/>
      <c r="AE302" s="54"/>
      <c r="AF302" s="55"/>
      <c r="AG302" s="55"/>
      <c r="AH302" s="55"/>
      <c r="AI302" s="55"/>
      <c r="AJ302" s="54"/>
      <c r="AK302" s="55"/>
      <c r="AL302" s="55"/>
      <c r="AM302" s="55"/>
      <c r="AN302" s="55"/>
      <c r="AO302" s="54"/>
      <c r="AP302" s="51"/>
    </row>
    <row r="303" spans="1:42">
      <c r="A303" s="53"/>
      <c r="B303" s="53"/>
      <c r="C303" s="53"/>
      <c r="D303" s="54"/>
      <c r="E303" s="54"/>
      <c r="F303" s="54"/>
      <c r="G303" s="55"/>
      <c r="H303" s="55"/>
      <c r="I303" s="55"/>
      <c r="J303" s="55"/>
      <c r="K303" s="54"/>
      <c r="L303" s="55"/>
      <c r="M303" s="55"/>
      <c r="N303" s="55"/>
      <c r="O303" s="55"/>
      <c r="P303" s="54"/>
      <c r="Q303" s="55"/>
      <c r="R303" s="55"/>
      <c r="S303" s="55"/>
      <c r="T303" s="55"/>
      <c r="U303" s="54"/>
      <c r="V303" s="55"/>
      <c r="W303" s="55"/>
      <c r="X303" s="55"/>
      <c r="Y303" s="55"/>
      <c r="Z303" s="54"/>
      <c r="AA303" s="55"/>
      <c r="AB303" s="55"/>
      <c r="AC303" s="55"/>
      <c r="AD303" s="55"/>
      <c r="AE303" s="54"/>
      <c r="AF303" s="55"/>
      <c r="AG303" s="55"/>
      <c r="AH303" s="55"/>
      <c r="AI303" s="55"/>
      <c r="AJ303" s="54"/>
      <c r="AK303" s="55"/>
      <c r="AL303" s="55"/>
      <c r="AM303" s="55"/>
      <c r="AN303" s="55"/>
      <c r="AO303" s="54"/>
      <c r="AP303" s="51"/>
    </row>
    <row r="304" spans="1:42">
      <c r="A304" s="53"/>
      <c r="B304" s="53"/>
      <c r="C304" s="53"/>
      <c r="D304" s="54"/>
      <c r="E304" s="54"/>
      <c r="F304" s="54"/>
      <c r="G304" s="55"/>
      <c r="H304" s="55"/>
      <c r="I304" s="55"/>
      <c r="J304" s="55"/>
      <c r="K304" s="54"/>
      <c r="L304" s="55"/>
      <c r="M304" s="55"/>
      <c r="N304" s="55"/>
      <c r="O304" s="55"/>
      <c r="P304" s="54"/>
      <c r="Q304" s="55"/>
      <c r="R304" s="55"/>
      <c r="S304" s="55"/>
      <c r="T304" s="55"/>
      <c r="U304" s="54"/>
      <c r="V304" s="55"/>
      <c r="W304" s="55"/>
      <c r="X304" s="55"/>
      <c r="Y304" s="55"/>
      <c r="Z304" s="54"/>
      <c r="AA304" s="55"/>
      <c r="AB304" s="55"/>
      <c r="AC304" s="55"/>
      <c r="AD304" s="55"/>
      <c r="AE304" s="54"/>
      <c r="AF304" s="55"/>
      <c r="AG304" s="55"/>
      <c r="AH304" s="55"/>
      <c r="AI304" s="55"/>
      <c r="AJ304" s="54"/>
      <c r="AK304" s="55"/>
      <c r="AL304" s="55"/>
      <c r="AM304" s="55"/>
      <c r="AN304" s="55"/>
      <c r="AO304" s="54"/>
      <c r="AP304" s="51"/>
    </row>
    <row r="305" spans="1:42">
      <c r="A305" s="53"/>
      <c r="B305" s="53"/>
      <c r="C305" s="53"/>
      <c r="D305" s="54"/>
      <c r="E305" s="54"/>
      <c r="F305" s="54"/>
      <c r="G305" s="55"/>
      <c r="H305" s="55"/>
      <c r="I305" s="55"/>
      <c r="J305" s="55"/>
      <c r="K305" s="54"/>
      <c r="L305" s="55"/>
      <c r="M305" s="55"/>
      <c r="N305" s="55"/>
      <c r="O305" s="55"/>
      <c r="P305" s="54"/>
      <c r="Q305" s="55"/>
      <c r="R305" s="55"/>
      <c r="S305" s="55"/>
      <c r="T305" s="55"/>
      <c r="U305" s="54"/>
      <c r="V305" s="55"/>
      <c r="W305" s="55"/>
      <c r="X305" s="55"/>
      <c r="Y305" s="55"/>
      <c r="Z305" s="54"/>
      <c r="AA305" s="55"/>
      <c r="AB305" s="55"/>
      <c r="AC305" s="55"/>
      <c r="AD305" s="55"/>
      <c r="AE305" s="54"/>
      <c r="AF305" s="55"/>
      <c r="AG305" s="55"/>
      <c r="AH305" s="55"/>
      <c r="AI305" s="55"/>
      <c r="AJ305" s="54"/>
      <c r="AK305" s="55"/>
      <c r="AL305" s="55"/>
      <c r="AM305" s="55"/>
      <c r="AN305" s="55"/>
      <c r="AO305" s="54"/>
      <c r="AP305" s="51"/>
    </row>
    <row r="306" spans="1:42">
      <c r="A306" s="53"/>
      <c r="B306" s="53"/>
      <c r="C306" s="53"/>
      <c r="D306" s="54"/>
      <c r="E306" s="54"/>
      <c r="F306" s="54"/>
      <c r="G306" s="55"/>
      <c r="H306" s="55"/>
      <c r="I306" s="55"/>
      <c r="J306" s="55"/>
      <c r="K306" s="54"/>
      <c r="L306" s="55"/>
      <c r="M306" s="55"/>
      <c r="N306" s="55"/>
      <c r="O306" s="55"/>
      <c r="P306" s="54"/>
      <c r="Q306" s="55"/>
      <c r="R306" s="55"/>
      <c r="S306" s="55"/>
      <c r="T306" s="55"/>
      <c r="U306" s="54"/>
      <c r="V306" s="55"/>
      <c r="W306" s="55"/>
      <c r="X306" s="55"/>
      <c r="Y306" s="55"/>
      <c r="Z306" s="54"/>
      <c r="AA306" s="55"/>
      <c r="AB306" s="55"/>
      <c r="AC306" s="55"/>
      <c r="AD306" s="55"/>
      <c r="AE306" s="54"/>
      <c r="AF306" s="55"/>
      <c r="AG306" s="55"/>
      <c r="AH306" s="55"/>
      <c r="AI306" s="55"/>
      <c r="AJ306" s="54"/>
      <c r="AK306" s="55"/>
      <c r="AL306" s="55"/>
      <c r="AM306" s="55"/>
      <c r="AN306" s="55"/>
      <c r="AO306" s="54"/>
      <c r="AP306" s="51"/>
    </row>
    <row r="307" spans="1:42">
      <c r="A307" s="53"/>
      <c r="B307" s="53"/>
      <c r="C307" s="53"/>
      <c r="D307" s="54"/>
      <c r="E307" s="54"/>
      <c r="F307" s="54"/>
      <c r="G307" s="55"/>
      <c r="H307" s="55"/>
      <c r="I307" s="55"/>
      <c r="J307" s="55"/>
      <c r="K307" s="54"/>
      <c r="L307" s="55"/>
      <c r="M307" s="55"/>
      <c r="N307" s="55"/>
      <c r="O307" s="55"/>
      <c r="P307" s="54"/>
      <c r="Q307" s="55"/>
      <c r="R307" s="55"/>
      <c r="S307" s="55"/>
      <c r="T307" s="55"/>
      <c r="U307" s="54"/>
      <c r="V307" s="55"/>
      <c r="W307" s="55"/>
      <c r="X307" s="55"/>
      <c r="Y307" s="55"/>
      <c r="Z307" s="54"/>
      <c r="AA307" s="55"/>
      <c r="AB307" s="55"/>
      <c r="AC307" s="55"/>
      <c r="AD307" s="55"/>
      <c r="AE307" s="54"/>
      <c r="AF307" s="55"/>
      <c r="AG307" s="55"/>
      <c r="AH307" s="55"/>
      <c r="AI307" s="55"/>
      <c r="AJ307" s="54"/>
      <c r="AK307" s="55"/>
      <c r="AL307" s="55"/>
      <c r="AM307" s="55"/>
      <c r="AN307" s="55"/>
      <c r="AO307" s="54"/>
      <c r="AP307" s="51"/>
    </row>
    <row r="308" spans="1:42">
      <c r="A308" s="53"/>
      <c r="B308" s="53"/>
      <c r="C308" s="53"/>
      <c r="D308" s="54"/>
      <c r="E308" s="54"/>
      <c r="F308" s="54"/>
      <c r="G308" s="55"/>
      <c r="H308" s="55"/>
      <c r="I308" s="55"/>
      <c r="J308" s="55"/>
      <c r="K308" s="54"/>
      <c r="L308" s="55"/>
      <c r="M308" s="55"/>
      <c r="N308" s="55"/>
      <c r="O308" s="55"/>
      <c r="P308" s="54"/>
      <c r="Q308" s="55"/>
      <c r="R308" s="55"/>
      <c r="S308" s="55"/>
      <c r="T308" s="55"/>
      <c r="U308" s="54"/>
      <c r="V308" s="55"/>
      <c r="W308" s="55"/>
      <c r="X308" s="55"/>
      <c r="Y308" s="55"/>
      <c r="Z308" s="54"/>
      <c r="AA308" s="55"/>
      <c r="AB308" s="55"/>
      <c r="AC308" s="55"/>
      <c r="AD308" s="55"/>
      <c r="AE308" s="54"/>
      <c r="AF308" s="55"/>
      <c r="AG308" s="55"/>
      <c r="AH308" s="55"/>
      <c r="AI308" s="55"/>
      <c r="AJ308" s="54"/>
      <c r="AK308" s="55"/>
      <c r="AL308" s="55"/>
      <c r="AM308" s="55"/>
      <c r="AN308" s="55"/>
      <c r="AO308" s="54"/>
      <c r="AP308" s="51"/>
    </row>
    <row r="309" spans="1:42">
      <c r="A309" s="53"/>
      <c r="B309" s="53"/>
      <c r="C309" s="53"/>
      <c r="D309" s="54"/>
      <c r="E309" s="54"/>
      <c r="F309" s="54"/>
      <c r="G309" s="55"/>
      <c r="H309" s="55"/>
      <c r="I309" s="55"/>
      <c r="J309" s="55"/>
      <c r="K309" s="54"/>
      <c r="L309" s="55"/>
      <c r="M309" s="55"/>
      <c r="N309" s="55"/>
      <c r="O309" s="55"/>
      <c r="P309" s="54"/>
      <c r="Q309" s="55"/>
      <c r="R309" s="55"/>
      <c r="S309" s="55"/>
      <c r="T309" s="55"/>
      <c r="U309" s="54"/>
      <c r="V309" s="55"/>
      <c r="W309" s="55"/>
      <c r="X309" s="55"/>
      <c r="Y309" s="55"/>
      <c r="Z309" s="54"/>
      <c r="AA309" s="55"/>
      <c r="AB309" s="55"/>
      <c r="AC309" s="55"/>
      <c r="AD309" s="55"/>
      <c r="AE309" s="54"/>
      <c r="AF309" s="55"/>
      <c r="AG309" s="55"/>
      <c r="AH309" s="55"/>
      <c r="AI309" s="55"/>
      <c r="AJ309" s="54"/>
      <c r="AK309" s="55"/>
      <c r="AL309" s="55"/>
      <c r="AM309" s="55"/>
      <c r="AN309" s="55"/>
      <c r="AO309" s="54"/>
      <c r="AP309" s="51"/>
    </row>
    <row r="310" spans="1:42">
      <c r="A310" s="53"/>
      <c r="B310" s="53"/>
      <c r="C310" s="53"/>
      <c r="D310" s="54"/>
      <c r="E310" s="54"/>
      <c r="F310" s="54"/>
      <c r="G310" s="55"/>
      <c r="H310" s="55"/>
      <c r="I310" s="55"/>
      <c r="J310" s="55"/>
      <c r="K310" s="54"/>
      <c r="L310" s="55"/>
      <c r="M310" s="55"/>
      <c r="N310" s="55"/>
      <c r="O310" s="55"/>
      <c r="P310" s="54"/>
      <c r="Q310" s="55"/>
      <c r="R310" s="55"/>
      <c r="S310" s="55"/>
      <c r="T310" s="55"/>
      <c r="U310" s="54"/>
      <c r="V310" s="55"/>
      <c r="W310" s="55"/>
      <c r="X310" s="55"/>
      <c r="Y310" s="55"/>
      <c r="Z310" s="54"/>
      <c r="AA310" s="55"/>
      <c r="AB310" s="55"/>
      <c r="AC310" s="55"/>
      <c r="AD310" s="55"/>
      <c r="AE310" s="54"/>
      <c r="AF310" s="55"/>
      <c r="AG310" s="55"/>
      <c r="AH310" s="55"/>
      <c r="AI310" s="55"/>
      <c r="AJ310" s="54"/>
      <c r="AK310" s="55"/>
      <c r="AL310" s="55"/>
      <c r="AM310" s="55"/>
      <c r="AN310" s="55"/>
      <c r="AO310" s="54"/>
      <c r="AP310" s="51"/>
    </row>
    <row r="311" spans="1:42">
      <c r="A311" s="53"/>
      <c r="B311" s="53"/>
      <c r="C311" s="53"/>
      <c r="D311" s="54"/>
      <c r="E311" s="54"/>
      <c r="F311" s="54"/>
      <c r="G311" s="55"/>
      <c r="H311" s="55"/>
      <c r="I311" s="55"/>
      <c r="J311" s="55"/>
      <c r="K311" s="54"/>
      <c r="L311" s="55"/>
      <c r="M311" s="55"/>
      <c r="N311" s="55"/>
      <c r="O311" s="55"/>
      <c r="P311" s="54"/>
      <c r="Q311" s="55"/>
      <c r="R311" s="55"/>
      <c r="S311" s="55"/>
      <c r="T311" s="55"/>
      <c r="U311" s="54"/>
      <c r="V311" s="55"/>
      <c r="W311" s="55"/>
      <c r="X311" s="55"/>
      <c r="Y311" s="55"/>
      <c r="Z311" s="54"/>
      <c r="AA311" s="55"/>
      <c r="AB311" s="55"/>
      <c r="AC311" s="55"/>
      <c r="AD311" s="55"/>
      <c r="AE311" s="54"/>
      <c r="AF311" s="55"/>
      <c r="AG311" s="55"/>
      <c r="AH311" s="55"/>
      <c r="AI311" s="55"/>
      <c r="AJ311" s="54"/>
      <c r="AK311" s="55"/>
      <c r="AL311" s="55"/>
      <c r="AM311" s="55"/>
      <c r="AN311" s="55"/>
      <c r="AO311" s="54"/>
      <c r="AP311" s="51"/>
    </row>
    <row r="312" spans="1:42">
      <c r="A312" s="53"/>
      <c r="B312" s="53"/>
      <c r="C312" s="53"/>
      <c r="D312" s="54"/>
      <c r="E312" s="54"/>
      <c r="F312" s="54"/>
      <c r="G312" s="55"/>
      <c r="H312" s="55"/>
      <c r="I312" s="55"/>
      <c r="J312" s="55"/>
      <c r="K312" s="54"/>
      <c r="L312" s="55"/>
      <c r="M312" s="55"/>
      <c r="N312" s="55"/>
      <c r="O312" s="55"/>
      <c r="P312" s="54"/>
      <c r="Q312" s="55"/>
      <c r="R312" s="55"/>
      <c r="S312" s="55"/>
      <c r="T312" s="55"/>
      <c r="U312" s="54"/>
      <c r="V312" s="55"/>
      <c r="W312" s="55"/>
      <c r="X312" s="55"/>
      <c r="Y312" s="55"/>
      <c r="Z312" s="54"/>
      <c r="AA312" s="55"/>
      <c r="AB312" s="55"/>
      <c r="AC312" s="55"/>
      <c r="AD312" s="55"/>
      <c r="AE312" s="54"/>
      <c r="AF312" s="55"/>
      <c r="AG312" s="55"/>
      <c r="AH312" s="55"/>
      <c r="AI312" s="55"/>
      <c r="AJ312" s="54"/>
      <c r="AK312" s="55"/>
      <c r="AL312" s="55"/>
      <c r="AM312" s="55"/>
      <c r="AN312" s="55"/>
      <c r="AO312" s="54"/>
      <c r="AP312" s="51"/>
    </row>
    <row r="313" spans="1:42">
      <c r="A313" s="53"/>
      <c r="B313" s="53"/>
      <c r="C313" s="53"/>
      <c r="D313" s="54"/>
      <c r="E313" s="54"/>
      <c r="F313" s="54"/>
      <c r="G313" s="55"/>
      <c r="H313" s="55"/>
      <c r="I313" s="55"/>
      <c r="J313" s="55"/>
      <c r="K313" s="54"/>
      <c r="L313" s="55"/>
      <c r="M313" s="55"/>
      <c r="N313" s="55"/>
      <c r="O313" s="55"/>
      <c r="P313" s="54"/>
      <c r="Q313" s="55"/>
      <c r="R313" s="55"/>
      <c r="S313" s="55"/>
      <c r="T313" s="55"/>
      <c r="U313" s="54"/>
      <c r="V313" s="55"/>
      <c r="W313" s="55"/>
      <c r="X313" s="55"/>
      <c r="Y313" s="55"/>
      <c r="Z313" s="54"/>
      <c r="AA313" s="55"/>
      <c r="AB313" s="55"/>
      <c r="AC313" s="55"/>
      <c r="AD313" s="55"/>
      <c r="AE313" s="54"/>
      <c r="AF313" s="55"/>
      <c r="AG313" s="55"/>
      <c r="AH313" s="55"/>
      <c r="AI313" s="55"/>
      <c r="AJ313" s="54"/>
      <c r="AK313" s="55"/>
      <c r="AL313" s="55"/>
      <c r="AM313" s="55"/>
      <c r="AN313" s="55"/>
      <c r="AO313" s="54"/>
      <c r="AP313" s="51"/>
    </row>
    <row r="314" spans="1:42">
      <c r="A314" s="53"/>
      <c r="B314" s="53"/>
      <c r="C314" s="53"/>
      <c r="D314" s="54"/>
      <c r="E314" s="54"/>
      <c r="F314" s="54"/>
      <c r="G314" s="55"/>
      <c r="H314" s="55"/>
      <c r="I314" s="55"/>
      <c r="J314" s="55"/>
      <c r="K314" s="54"/>
      <c r="L314" s="55"/>
      <c r="M314" s="55"/>
      <c r="N314" s="55"/>
      <c r="O314" s="55"/>
      <c r="P314" s="54"/>
      <c r="Q314" s="55"/>
      <c r="R314" s="55"/>
      <c r="S314" s="55"/>
      <c r="T314" s="55"/>
      <c r="U314" s="54"/>
      <c r="V314" s="55"/>
      <c r="W314" s="55"/>
      <c r="X314" s="55"/>
      <c r="Y314" s="55"/>
      <c r="Z314" s="54"/>
      <c r="AA314" s="55"/>
      <c r="AB314" s="55"/>
      <c r="AC314" s="55"/>
      <c r="AD314" s="55"/>
      <c r="AE314" s="54"/>
      <c r="AF314" s="55"/>
      <c r="AG314" s="55"/>
      <c r="AH314" s="55"/>
      <c r="AI314" s="55"/>
      <c r="AJ314" s="54"/>
      <c r="AK314" s="55"/>
      <c r="AL314" s="55"/>
      <c r="AM314" s="55"/>
      <c r="AN314" s="55"/>
      <c r="AO314" s="54"/>
      <c r="AP314" s="51"/>
    </row>
    <row r="315" spans="1:42">
      <c r="A315" s="53"/>
      <c r="B315" s="53"/>
      <c r="C315" s="53"/>
      <c r="D315" s="54"/>
      <c r="E315" s="54"/>
      <c r="F315" s="54"/>
      <c r="G315" s="55"/>
      <c r="H315" s="55"/>
      <c r="I315" s="55"/>
      <c r="J315" s="55"/>
      <c r="K315" s="54"/>
      <c r="L315" s="55"/>
      <c r="M315" s="55"/>
      <c r="N315" s="55"/>
      <c r="O315" s="55"/>
      <c r="P315" s="54"/>
      <c r="Q315" s="55"/>
      <c r="R315" s="55"/>
      <c r="S315" s="55"/>
      <c r="T315" s="55"/>
      <c r="U315" s="54"/>
      <c r="V315" s="55"/>
      <c r="W315" s="55"/>
      <c r="X315" s="55"/>
      <c r="Y315" s="55"/>
      <c r="Z315" s="54"/>
      <c r="AA315" s="55"/>
      <c r="AB315" s="55"/>
      <c r="AC315" s="55"/>
      <c r="AD315" s="55"/>
      <c r="AE315" s="54"/>
      <c r="AF315" s="55"/>
      <c r="AG315" s="55"/>
      <c r="AH315" s="55"/>
      <c r="AI315" s="55"/>
      <c r="AJ315" s="54"/>
      <c r="AK315" s="55"/>
      <c r="AL315" s="55"/>
      <c r="AM315" s="55"/>
      <c r="AN315" s="55"/>
      <c r="AO315" s="54"/>
      <c r="AP315" s="51"/>
    </row>
    <row r="316" spans="1:42">
      <c r="A316" s="53"/>
      <c r="B316" s="53"/>
      <c r="C316" s="53"/>
      <c r="D316" s="54"/>
      <c r="E316" s="54"/>
      <c r="F316" s="54"/>
      <c r="G316" s="55"/>
      <c r="H316" s="55"/>
      <c r="I316" s="55"/>
      <c r="J316" s="55"/>
      <c r="K316" s="54"/>
      <c r="L316" s="55"/>
      <c r="M316" s="55"/>
      <c r="N316" s="55"/>
      <c r="O316" s="55"/>
      <c r="P316" s="54"/>
      <c r="Q316" s="55"/>
      <c r="R316" s="55"/>
      <c r="S316" s="55"/>
      <c r="T316" s="55"/>
      <c r="U316" s="54"/>
      <c r="V316" s="55"/>
      <c r="W316" s="55"/>
      <c r="X316" s="55"/>
      <c r="Y316" s="55"/>
      <c r="Z316" s="54"/>
      <c r="AA316" s="55"/>
      <c r="AB316" s="55"/>
      <c r="AC316" s="55"/>
      <c r="AD316" s="55"/>
      <c r="AE316" s="54"/>
      <c r="AF316" s="55"/>
      <c r="AG316" s="55"/>
      <c r="AH316" s="55"/>
      <c r="AI316" s="55"/>
      <c r="AJ316" s="54"/>
      <c r="AK316" s="55"/>
      <c r="AL316" s="55"/>
      <c r="AM316" s="55"/>
      <c r="AN316" s="55"/>
      <c r="AO316" s="54"/>
      <c r="AP316" s="51"/>
    </row>
    <row r="317" spans="1:42">
      <c r="A317" s="53"/>
      <c r="B317" s="53"/>
      <c r="C317" s="53"/>
      <c r="D317" s="54"/>
      <c r="E317" s="54"/>
      <c r="F317" s="54"/>
      <c r="G317" s="55"/>
      <c r="H317" s="55"/>
      <c r="I317" s="55"/>
      <c r="J317" s="55"/>
      <c r="K317" s="54"/>
      <c r="L317" s="55"/>
      <c r="M317" s="55"/>
      <c r="N317" s="55"/>
      <c r="O317" s="55"/>
      <c r="P317" s="54"/>
      <c r="Q317" s="55"/>
      <c r="R317" s="55"/>
      <c r="S317" s="55"/>
      <c r="T317" s="55"/>
      <c r="U317" s="54"/>
      <c r="V317" s="55"/>
      <c r="W317" s="55"/>
      <c r="X317" s="55"/>
      <c r="Y317" s="55"/>
      <c r="Z317" s="54"/>
      <c r="AA317" s="55"/>
      <c r="AB317" s="55"/>
      <c r="AC317" s="55"/>
      <c r="AD317" s="55"/>
      <c r="AE317" s="54"/>
      <c r="AF317" s="55"/>
      <c r="AG317" s="55"/>
      <c r="AH317" s="55"/>
      <c r="AI317" s="55"/>
      <c r="AJ317" s="54"/>
      <c r="AK317" s="55"/>
      <c r="AL317" s="55"/>
      <c r="AM317" s="55"/>
      <c r="AN317" s="55"/>
      <c r="AO317" s="54"/>
      <c r="AP317" s="51"/>
    </row>
    <row r="318" spans="1:42">
      <c r="A318" s="53"/>
      <c r="B318" s="53"/>
      <c r="C318" s="53"/>
      <c r="D318" s="54"/>
      <c r="E318" s="54"/>
      <c r="F318" s="54"/>
      <c r="G318" s="55"/>
      <c r="H318" s="55"/>
      <c r="I318" s="55"/>
      <c r="J318" s="55"/>
      <c r="K318" s="54"/>
      <c r="L318" s="55"/>
      <c r="M318" s="55"/>
      <c r="N318" s="55"/>
      <c r="O318" s="55"/>
      <c r="P318" s="54"/>
      <c r="Q318" s="55"/>
      <c r="R318" s="55"/>
      <c r="S318" s="55"/>
      <c r="T318" s="55"/>
      <c r="U318" s="54"/>
      <c r="V318" s="55"/>
      <c r="W318" s="55"/>
      <c r="X318" s="55"/>
      <c r="Y318" s="55"/>
      <c r="Z318" s="54"/>
      <c r="AA318" s="55"/>
      <c r="AB318" s="55"/>
      <c r="AC318" s="55"/>
      <c r="AD318" s="55"/>
      <c r="AE318" s="54"/>
      <c r="AF318" s="55"/>
      <c r="AG318" s="55"/>
      <c r="AH318" s="55"/>
      <c r="AI318" s="55"/>
      <c r="AJ318" s="54"/>
      <c r="AK318" s="55"/>
      <c r="AL318" s="55"/>
      <c r="AM318" s="55"/>
      <c r="AN318" s="55"/>
      <c r="AO318" s="54"/>
      <c r="AP318" s="51"/>
    </row>
    <row r="319" spans="1:42">
      <c r="A319" s="53"/>
      <c r="B319" s="53"/>
      <c r="C319" s="53"/>
      <c r="D319" s="54"/>
      <c r="E319" s="54"/>
      <c r="F319" s="54"/>
      <c r="G319" s="55"/>
      <c r="H319" s="55"/>
      <c r="I319" s="55"/>
      <c r="J319" s="55"/>
      <c r="K319" s="54"/>
      <c r="L319" s="55"/>
      <c r="M319" s="55"/>
      <c r="N319" s="55"/>
      <c r="O319" s="55"/>
      <c r="P319" s="54"/>
      <c r="Q319" s="55"/>
      <c r="R319" s="55"/>
      <c r="S319" s="55"/>
      <c r="T319" s="55"/>
      <c r="U319" s="54"/>
      <c r="V319" s="55"/>
      <c r="W319" s="55"/>
      <c r="X319" s="55"/>
      <c r="Y319" s="55"/>
      <c r="Z319" s="54"/>
      <c r="AA319" s="55"/>
      <c r="AB319" s="55"/>
      <c r="AC319" s="55"/>
      <c r="AD319" s="55"/>
      <c r="AE319" s="54"/>
      <c r="AF319" s="55"/>
      <c r="AG319" s="55"/>
      <c r="AH319" s="55"/>
      <c r="AI319" s="55"/>
      <c r="AJ319" s="54"/>
      <c r="AK319" s="55"/>
      <c r="AL319" s="55"/>
      <c r="AM319" s="55"/>
      <c r="AN319" s="55"/>
      <c r="AO319" s="54"/>
      <c r="AP319" s="51"/>
    </row>
    <row r="320" spans="1:42">
      <c r="A320" s="53"/>
      <c r="B320" s="53"/>
      <c r="C320" s="53"/>
      <c r="D320" s="54"/>
      <c r="E320" s="54"/>
      <c r="F320" s="54"/>
      <c r="G320" s="55"/>
      <c r="H320" s="55"/>
      <c r="I320" s="55"/>
      <c r="J320" s="55"/>
      <c r="K320" s="54"/>
      <c r="L320" s="55"/>
      <c r="M320" s="55"/>
      <c r="N320" s="55"/>
      <c r="O320" s="55"/>
      <c r="P320" s="54"/>
      <c r="Q320" s="55"/>
      <c r="R320" s="55"/>
      <c r="S320" s="55"/>
      <c r="T320" s="55"/>
      <c r="U320" s="54"/>
      <c r="V320" s="55"/>
      <c r="W320" s="55"/>
      <c r="X320" s="55"/>
      <c r="Y320" s="55"/>
      <c r="Z320" s="54"/>
      <c r="AA320" s="55"/>
      <c r="AB320" s="55"/>
      <c r="AC320" s="55"/>
      <c r="AD320" s="55"/>
      <c r="AE320" s="54"/>
      <c r="AF320" s="55"/>
      <c r="AG320" s="55"/>
      <c r="AH320" s="55"/>
      <c r="AI320" s="55"/>
      <c r="AJ320" s="54"/>
      <c r="AK320" s="55"/>
      <c r="AL320" s="55"/>
      <c r="AM320" s="55"/>
      <c r="AN320" s="55"/>
      <c r="AO320" s="54"/>
      <c r="AP320" s="51"/>
    </row>
    <row r="321" spans="1:42">
      <c r="A321" s="53"/>
      <c r="B321" s="53"/>
      <c r="C321" s="53"/>
      <c r="D321" s="54"/>
      <c r="E321" s="54"/>
      <c r="F321" s="54"/>
      <c r="G321" s="55"/>
      <c r="H321" s="55"/>
      <c r="I321" s="55"/>
      <c r="J321" s="55"/>
      <c r="K321" s="54"/>
      <c r="L321" s="55"/>
      <c r="M321" s="55"/>
      <c r="N321" s="55"/>
      <c r="O321" s="55"/>
      <c r="P321" s="54"/>
      <c r="Q321" s="55"/>
      <c r="R321" s="55"/>
      <c r="S321" s="55"/>
      <c r="T321" s="55"/>
      <c r="U321" s="54"/>
      <c r="V321" s="55"/>
      <c r="W321" s="55"/>
      <c r="X321" s="55"/>
      <c r="Y321" s="55"/>
      <c r="Z321" s="54"/>
      <c r="AA321" s="55"/>
      <c r="AB321" s="55"/>
      <c r="AC321" s="55"/>
      <c r="AD321" s="55"/>
      <c r="AE321" s="54"/>
      <c r="AF321" s="55"/>
      <c r="AG321" s="55"/>
      <c r="AH321" s="55"/>
      <c r="AI321" s="55"/>
      <c r="AJ321" s="54"/>
      <c r="AK321" s="55"/>
      <c r="AL321" s="55"/>
      <c r="AM321" s="55"/>
      <c r="AN321" s="55"/>
      <c r="AO321" s="54"/>
      <c r="AP321" s="51"/>
    </row>
    <row r="322" spans="1:42">
      <c r="A322" s="53"/>
      <c r="B322" s="53"/>
      <c r="C322" s="53"/>
      <c r="D322" s="54"/>
      <c r="E322" s="54"/>
      <c r="F322" s="54"/>
      <c r="G322" s="55"/>
      <c r="H322" s="55"/>
      <c r="I322" s="55"/>
      <c r="J322" s="55"/>
      <c r="K322" s="54"/>
      <c r="L322" s="55"/>
      <c r="M322" s="55"/>
      <c r="N322" s="55"/>
      <c r="O322" s="55"/>
      <c r="P322" s="54"/>
      <c r="Q322" s="55"/>
      <c r="R322" s="55"/>
      <c r="S322" s="55"/>
      <c r="T322" s="55"/>
      <c r="U322" s="54"/>
      <c r="V322" s="55"/>
      <c r="W322" s="55"/>
      <c r="X322" s="55"/>
      <c r="Y322" s="55"/>
      <c r="Z322" s="54"/>
      <c r="AA322" s="55"/>
      <c r="AB322" s="55"/>
      <c r="AC322" s="55"/>
      <c r="AD322" s="55"/>
      <c r="AE322" s="54"/>
      <c r="AF322" s="55"/>
      <c r="AG322" s="55"/>
      <c r="AH322" s="55"/>
      <c r="AI322" s="55"/>
      <c r="AJ322" s="54"/>
      <c r="AK322" s="55"/>
      <c r="AL322" s="55"/>
      <c r="AM322" s="55"/>
      <c r="AN322" s="55"/>
      <c r="AO322" s="54"/>
      <c r="AP322" s="51"/>
    </row>
    <row r="323" spans="1:42">
      <c r="A323" s="53"/>
      <c r="B323" s="53"/>
      <c r="C323" s="53"/>
      <c r="D323" s="54"/>
      <c r="E323" s="54"/>
      <c r="F323" s="54"/>
      <c r="G323" s="55"/>
      <c r="H323" s="55"/>
      <c r="I323" s="55"/>
      <c r="J323" s="55"/>
      <c r="K323" s="54"/>
      <c r="L323" s="55"/>
      <c r="M323" s="55"/>
      <c r="N323" s="55"/>
      <c r="O323" s="55"/>
      <c r="P323" s="54"/>
      <c r="Q323" s="55"/>
      <c r="R323" s="55"/>
      <c r="S323" s="55"/>
      <c r="T323" s="55"/>
      <c r="U323" s="54"/>
      <c r="V323" s="55"/>
      <c r="W323" s="55"/>
      <c r="X323" s="55"/>
      <c r="Y323" s="55"/>
      <c r="Z323" s="54"/>
      <c r="AA323" s="55"/>
      <c r="AB323" s="55"/>
      <c r="AC323" s="55"/>
      <c r="AD323" s="55"/>
      <c r="AE323" s="54"/>
      <c r="AF323" s="55"/>
      <c r="AG323" s="55"/>
      <c r="AH323" s="55"/>
      <c r="AI323" s="55"/>
      <c r="AJ323" s="54"/>
      <c r="AK323" s="55"/>
      <c r="AL323" s="55"/>
      <c r="AM323" s="55"/>
      <c r="AN323" s="55"/>
      <c r="AO323" s="54"/>
      <c r="AP323" s="51"/>
    </row>
    <row r="324" spans="1:42">
      <c r="A324" s="53"/>
      <c r="B324" s="53"/>
      <c r="C324" s="53"/>
      <c r="D324" s="54"/>
      <c r="E324" s="54"/>
      <c r="F324" s="54"/>
      <c r="G324" s="55"/>
      <c r="H324" s="55"/>
      <c r="I324" s="55"/>
      <c r="J324" s="55"/>
      <c r="K324" s="54"/>
      <c r="L324" s="55"/>
      <c r="M324" s="55"/>
      <c r="N324" s="55"/>
      <c r="O324" s="55"/>
      <c r="P324" s="54"/>
      <c r="Q324" s="55"/>
      <c r="R324" s="55"/>
      <c r="S324" s="55"/>
      <c r="T324" s="55"/>
      <c r="U324" s="54"/>
      <c r="V324" s="55"/>
      <c r="W324" s="55"/>
      <c r="X324" s="55"/>
      <c r="Y324" s="55"/>
      <c r="Z324" s="54"/>
      <c r="AA324" s="55"/>
      <c r="AB324" s="55"/>
      <c r="AC324" s="55"/>
      <c r="AD324" s="55"/>
      <c r="AE324" s="54"/>
      <c r="AF324" s="55"/>
      <c r="AG324" s="55"/>
      <c r="AH324" s="55"/>
      <c r="AI324" s="55"/>
      <c r="AJ324" s="54"/>
      <c r="AK324" s="55"/>
      <c r="AL324" s="55"/>
      <c r="AM324" s="55"/>
      <c r="AN324" s="55"/>
      <c r="AO324" s="54"/>
      <c r="AP324" s="51"/>
    </row>
    <row r="325" spans="1:42">
      <c r="A325" s="53"/>
      <c r="B325" s="53"/>
      <c r="C325" s="53"/>
      <c r="D325" s="54"/>
      <c r="E325" s="54"/>
      <c r="F325" s="54"/>
      <c r="G325" s="55"/>
      <c r="H325" s="55"/>
      <c r="I325" s="55"/>
      <c r="J325" s="55"/>
      <c r="K325" s="54"/>
      <c r="L325" s="55"/>
      <c r="M325" s="55"/>
      <c r="N325" s="55"/>
      <c r="O325" s="55"/>
      <c r="P325" s="54"/>
      <c r="Q325" s="55"/>
      <c r="R325" s="55"/>
      <c r="S325" s="55"/>
      <c r="T325" s="55"/>
      <c r="U325" s="54"/>
      <c r="V325" s="55"/>
      <c r="W325" s="55"/>
      <c r="X325" s="55"/>
      <c r="Y325" s="55"/>
      <c r="Z325" s="54"/>
      <c r="AA325" s="55"/>
      <c r="AB325" s="55"/>
      <c r="AC325" s="55"/>
      <c r="AD325" s="55"/>
      <c r="AE325" s="54"/>
      <c r="AF325" s="55"/>
      <c r="AG325" s="55"/>
      <c r="AH325" s="55"/>
      <c r="AI325" s="55"/>
      <c r="AJ325" s="54"/>
      <c r="AK325" s="55"/>
      <c r="AL325" s="55"/>
      <c r="AM325" s="55"/>
      <c r="AN325" s="55"/>
      <c r="AO325" s="54"/>
      <c r="AP325" s="51"/>
    </row>
    <row r="326" spans="1:42">
      <c r="A326" s="53"/>
      <c r="B326" s="53"/>
      <c r="C326" s="53"/>
      <c r="D326" s="54"/>
      <c r="E326" s="54"/>
      <c r="F326" s="54"/>
      <c r="G326" s="55"/>
      <c r="H326" s="55"/>
      <c r="I326" s="55"/>
      <c r="J326" s="55"/>
      <c r="K326" s="54"/>
      <c r="L326" s="55"/>
      <c r="M326" s="55"/>
      <c r="N326" s="55"/>
      <c r="O326" s="55"/>
      <c r="P326" s="54"/>
      <c r="Q326" s="55"/>
      <c r="R326" s="55"/>
      <c r="S326" s="55"/>
      <c r="T326" s="55"/>
      <c r="U326" s="54"/>
      <c r="V326" s="55"/>
      <c r="W326" s="55"/>
      <c r="X326" s="55"/>
      <c r="Y326" s="55"/>
      <c r="Z326" s="54"/>
      <c r="AA326" s="55"/>
      <c r="AB326" s="55"/>
      <c r="AC326" s="55"/>
      <c r="AD326" s="55"/>
      <c r="AE326" s="54"/>
      <c r="AF326" s="55"/>
      <c r="AG326" s="55"/>
      <c r="AH326" s="55"/>
      <c r="AI326" s="55"/>
      <c r="AJ326" s="54"/>
      <c r="AK326" s="55"/>
      <c r="AL326" s="55"/>
      <c r="AM326" s="55"/>
      <c r="AN326" s="55"/>
      <c r="AO326" s="54"/>
      <c r="AP326" s="51"/>
    </row>
    <row r="327" spans="1:42">
      <c r="A327" s="53"/>
      <c r="B327" s="53"/>
      <c r="C327" s="53"/>
      <c r="D327" s="54"/>
      <c r="E327" s="54"/>
      <c r="F327" s="54"/>
      <c r="G327" s="55"/>
      <c r="H327" s="55"/>
      <c r="I327" s="55"/>
      <c r="J327" s="55"/>
      <c r="K327" s="54"/>
      <c r="L327" s="55"/>
      <c r="M327" s="55"/>
      <c r="N327" s="55"/>
      <c r="O327" s="55"/>
      <c r="P327" s="54"/>
      <c r="Q327" s="55"/>
      <c r="R327" s="55"/>
      <c r="S327" s="55"/>
      <c r="T327" s="55"/>
      <c r="U327" s="54"/>
      <c r="V327" s="55"/>
      <c r="W327" s="55"/>
      <c r="X327" s="55"/>
      <c r="Y327" s="55"/>
      <c r="Z327" s="54"/>
      <c r="AA327" s="55"/>
      <c r="AB327" s="55"/>
      <c r="AC327" s="55"/>
      <c r="AD327" s="55"/>
      <c r="AE327" s="54"/>
      <c r="AF327" s="55"/>
      <c r="AG327" s="55"/>
      <c r="AH327" s="55"/>
      <c r="AI327" s="55"/>
      <c r="AJ327" s="54"/>
      <c r="AK327" s="55"/>
      <c r="AL327" s="55"/>
      <c r="AM327" s="55"/>
      <c r="AN327" s="55"/>
      <c r="AO327" s="54"/>
      <c r="AP327" s="51"/>
    </row>
    <row r="328" spans="1:42">
      <c r="A328" s="53"/>
      <c r="B328" s="53"/>
      <c r="C328" s="53"/>
      <c r="D328" s="54"/>
      <c r="E328" s="54"/>
      <c r="F328" s="54"/>
      <c r="G328" s="55"/>
      <c r="H328" s="55"/>
      <c r="I328" s="55"/>
      <c r="J328" s="55"/>
      <c r="K328" s="54"/>
      <c r="L328" s="55"/>
      <c r="M328" s="55"/>
      <c r="N328" s="55"/>
      <c r="O328" s="55"/>
      <c r="P328" s="54"/>
      <c r="Q328" s="55"/>
      <c r="R328" s="55"/>
      <c r="S328" s="55"/>
      <c r="T328" s="55"/>
      <c r="U328" s="54"/>
      <c r="V328" s="55"/>
      <c r="W328" s="55"/>
      <c r="X328" s="55"/>
      <c r="Y328" s="55"/>
      <c r="Z328" s="54"/>
      <c r="AA328" s="55"/>
      <c r="AB328" s="55"/>
      <c r="AC328" s="55"/>
      <c r="AD328" s="55"/>
      <c r="AE328" s="54"/>
      <c r="AF328" s="55"/>
      <c r="AG328" s="55"/>
      <c r="AH328" s="55"/>
      <c r="AI328" s="55"/>
      <c r="AJ328" s="54"/>
      <c r="AK328" s="55"/>
      <c r="AL328" s="55"/>
      <c r="AM328" s="55"/>
      <c r="AN328" s="55"/>
      <c r="AO328" s="54"/>
      <c r="AP328" s="51"/>
    </row>
    <row r="329" spans="1:42">
      <c r="A329" s="53"/>
      <c r="B329" s="53"/>
      <c r="C329" s="53"/>
      <c r="D329" s="54"/>
      <c r="E329" s="54"/>
      <c r="F329" s="54"/>
      <c r="G329" s="55"/>
      <c r="H329" s="55"/>
      <c r="I329" s="55"/>
      <c r="J329" s="55"/>
      <c r="K329" s="54"/>
      <c r="L329" s="55"/>
      <c r="M329" s="55"/>
      <c r="N329" s="55"/>
      <c r="O329" s="55"/>
      <c r="P329" s="54"/>
      <c r="Q329" s="55"/>
      <c r="R329" s="55"/>
      <c r="S329" s="55"/>
      <c r="T329" s="55"/>
      <c r="U329" s="54"/>
      <c r="V329" s="55"/>
      <c r="W329" s="55"/>
      <c r="X329" s="55"/>
      <c r="Y329" s="55"/>
      <c r="Z329" s="54"/>
      <c r="AA329" s="55"/>
      <c r="AB329" s="55"/>
      <c r="AC329" s="55"/>
      <c r="AD329" s="55"/>
      <c r="AE329" s="54"/>
      <c r="AF329" s="55"/>
      <c r="AG329" s="55"/>
      <c r="AH329" s="55"/>
      <c r="AI329" s="55"/>
      <c r="AJ329" s="54"/>
      <c r="AK329" s="55"/>
      <c r="AL329" s="55"/>
      <c r="AM329" s="55"/>
      <c r="AN329" s="55"/>
      <c r="AO329" s="54"/>
      <c r="AP329" s="51"/>
    </row>
    <row r="330" spans="1:42">
      <c r="A330" s="53"/>
      <c r="B330" s="53"/>
      <c r="C330" s="53"/>
      <c r="D330" s="54"/>
      <c r="E330" s="54"/>
      <c r="F330" s="54"/>
      <c r="G330" s="55"/>
      <c r="H330" s="55"/>
      <c r="I330" s="55"/>
      <c r="J330" s="55"/>
      <c r="K330" s="54"/>
      <c r="L330" s="55"/>
      <c r="M330" s="55"/>
      <c r="N330" s="55"/>
      <c r="O330" s="55"/>
      <c r="P330" s="54"/>
      <c r="Q330" s="55"/>
      <c r="R330" s="55"/>
      <c r="S330" s="55"/>
      <c r="T330" s="55"/>
      <c r="U330" s="54"/>
      <c r="V330" s="55"/>
      <c r="W330" s="55"/>
      <c r="X330" s="55"/>
      <c r="Y330" s="55"/>
      <c r="Z330" s="54"/>
      <c r="AA330" s="55"/>
      <c r="AB330" s="55"/>
      <c r="AC330" s="55"/>
      <c r="AD330" s="55"/>
      <c r="AE330" s="54"/>
      <c r="AF330" s="55"/>
      <c r="AG330" s="55"/>
      <c r="AH330" s="55"/>
      <c r="AI330" s="55"/>
      <c r="AJ330" s="54"/>
      <c r="AK330" s="55"/>
      <c r="AL330" s="55"/>
      <c r="AM330" s="55"/>
      <c r="AN330" s="55"/>
      <c r="AO330" s="54"/>
      <c r="AP330" s="51"/>
    </row>
    <row r="331" spans="1:42">
      <c r="A331" s="53"/>
      <c r="B331" s="53"/>
      <c r="C331" s="53"/>
      <c r="D331" s="54"/>
      <c r="E331" s="54"/>
      <c r="F331" s="54"/>
      <c r="G331" s="55"/>
      <c r="H331" s="55"/>
      <c r="I331" s="55"/>
      <c r="J331" s="55"/>
      <c r="K331" s="54"/>
      <c r="L331" s="55"/>
      <c r="M331" s="55"/>
      <c r="N331" s="55"/>
      <c r="O331" s="55"/>
      <c r="P331" s="54"/>
      <c r="Q331" s="55"/>
      <c r="R331" s="55"/>
      <c r="S331" s="55"/>
      <c r="T331" s="55"/>
      <c r="U331" s="54"/>
      <c r="V331" s="55"/>
      <c r="W331" s="55"/>
      <c r="X331" s="55"/>
      <c r="Y331" s="55"/>
      <c r="Z331" s="54"/>
      <c r="AA331" s="55"/>
      <c r="AB331" s="55"/>
      <c r="AC331" s="55"/>
      <c r="AD331" s="55"/>
      <c r="AE331" s="54"/>
      <c r="AF331" s="55"/>
      <c r="AG331" s="55"/>
      <c r="AH331" s="55"/>
      <c r="AI331" s="55"/>
      <c r="AJ331" s="54"/>
      <c r="AK331" s="55"/>
      <c r="AL331" s="55"/>
      <c r="AM331" s="55"/>
      <c r="AN331" s="55"/>
      <c r="AO331" s="54"/>
      <c r="AP331" s="51"/>
    </row>
    <row r="332" spans="1:42">
      <c r="A332" s="53"/>
      <c r="B332" s="53"/>
      <c r="C332" s="53"/>
      <c r="D332" s="54"/>
      <c r="E332" s="54"/>
      <c r="F332" s="54"/>
      <c r="G332" s="55"/>
      <c r="H332" s="55"/>
      <c r="I332" s="55"/>
      <c r="J332" s="55"/>
      <c r="K332" s="54"/>
      <c r="L332" s="55"/>
      <c r="M332" s="55"/>
      <c r="N332" s="55"/>
      <c r="O332" s="55"/>
      <c r="P332" s="54"/>
      <c r="Q332" s="55"/>
      <c r="R332" s="55"/>
      <c r="S332" s="55"/>
      <c r="T332" s="55"/>
      <c r="U332" s="54"/>
      <c r="V332" s="55"/>
      <c r="W332" s="55"/>
      <c r="X332" s="55"/>
      <c r="Y332" s="55"/>
      <c r="Z332" s="54"/>
      <c r="AA332" s="55"/>
      <c r="AB332" s="55"/>
      <c r="AC332" s="55"/>
      <c r="AD332" s="55"/>
      <c r="AE332" s="54"/>
      <c r="AF332" s="55"/>
      <c r="AG332" s="55"/>
      <c r="AH332" s="55"/>
      <c r="AI332" s="55"/>
      <c r="AJ332" s="54"/>
      <c r="AK332" s="55"/>
      <c r="AL332" s="55"/>
      <c r="AM332" s="55"/>
      <c r="AN332" s="55"/>
      <c r="AO332" s="54"/>
      <c r="AP332" s="51"/>
    </row>
    <row r="333" spans="1:42">
      <c r="A333" s="53"/>
      <c r="B333" s="53"/>
      <c r="C333" s="53"/>
      <c r="D333" s="54"/>
      <c r="E333" s="54"/>
      <c r="F333" s="54"/>
      <c r="G333" s="55"/>
      <c r="H333" s="55"/>
      <c r="I333" s="55"/>
      <c r="J333" s="55"/>
      <c r="K333" s="54"/>
      <c r="L333" s="55"/>
      <c r="M333" s="55"/>
      <c r="N333" s="55"/>
      <c r="O333" s="55"/>
      <c r="P333" s="54"/>
      <c r="Q333" s="55"/>
      <c r="R333" s="55"/>
      <c r="S333" s="55"/>
      <c r="T333" s="55"/>
      <c r="U333" s="54"/>
      <c r="V333" s="55"/>
      <c r="W333" s="55"/>
      <c r="X333" s="55"/>
      <c r="Y333" s="55"/>
      <c r="Z333" s="54"/>
      <c r="AA333" s="55"/>
      <c r="AB333" s="55"/>
      <c r="AC333" s="55"/>
      <c r="AD333" s="55"/>
      <c r="AE333" s="54"/>
      <c r="AF333" s="55"/>
      <c r="AG333" s="55"/>
      <c r="AH333" s="55"/>
      <c r="AI333" s="55"/>
      <c r="AJ333" s="54"/>
      <c r="AK333" s="55"/>
      <c r="AL333" s="55"/>
      <c r="AM333" s="55"/>
      <c r="AN333" s="55"/>
      <c r="AO333" s="54"/>
      <c r="AP333" s="51"/>
    </row>
    <row r="334" spans="1:42">
      <c r="A334" s="53"/>
      <c r="B334" s="53"/>
      <c r="C334" s="53"/>
      <c r="D334" s="54"/>
      <c r="E334" s="54"/>
      <c r="F334" s="54"/>
      <c r="G334" s="55"/>
      <c r="H334" s="55"/>
      <c r="I334" s="55"/>
      <c r="J334" s="55"/>
      <c r="K334" s="54"/>
      <c r="L334" s="55"/>
      <c r="M334" s="55"/>
      <c r="N334" s="55"/>
      <c r="O334" s="55"/>
      <c r="P334" s="54"/>
      <c r="Q334" s="55"/>
      <c r="R334" s="55"/>
      <c r="S334" s="55"/>
      <c r="T334" s="55"/>
      <c r="U334" s="54"/>
      <c r="V334" s="55"/>
      <c r="W334" s="55"/>
      <c r="X334" s="55"/>
      <c r="Y334" s="55"/>
      <c r="Z334" s="54"/>
      <c r="AA334" s="55"/>
      <c r="AB334" s="55"/>
      <c r="AC334" s="55"/>
      <c r="AD334" s="55"/>
      <c r="AE334" s="54"/>
      <c r="AF334" s="55"/>
      <c r="AG334" s="55"/>
      <c r="AH334" s="55"/>
      <c r="AI334" s="55"/>
      <c r="AJ334" s="54"/>
      <c r="AK334" s="55"/>
      <c r="AL334" s="55"/>
      <c r="AM334" s="55"/>
      <c r="AN334" s="55"/>
      <c r="AO334" s="54"/>
      <c r="AP334" s="51"/>
    </row>
    <row r="335" spans="1:42">
      <c r="A335" s="53"/>
      <c r="B335" s="53"/>
      <c r="C335" s="53"/>
      <c r="D335" s="54"/>
      <c r="E335" s="54"/>
      <c r="F335" s="54"/>
      <c r="G335" s="55"/>
      <c r="H335" s="55"/>
      <c r="I335" s="55"/>
      <c r="J335" s="55"/>
      <c r="K335" s="54"/>
      <c r="L335" s="55"/>
      <c r="M335" s="55"/>
      <c r="N335" s="55"/>
      <c r="O335" s="55"/>
      <c r="P335" s="54"/>
      <c r="Q335" s="55"/>
      <c r="R335" s="55"/>
      <c r="S335" s="55"/>
      <c r="T335" s="55"/>
      <c r="U335" s="54"/>
      <c r="V335" s="55"/>
      <c r="W335" s="55"/>
      <c r="X335" s="55"/>
      <c r="Y335" s="55"/>
      <c r="Z335" s="54"/>
      <c r="AA335" s="55"/>
      <c r="AB335" s="55"/>
      <c r="AC335" s="55"/>
      <c r="AD335" s="55"/>
      <c r="AE335" s="54"/>
      <c r="AF335" s="55"/>
      <c r="AG335" s="55"/>
      <c r="AH335" s="55"/>
      <c r="AI335" s="55"/>
      <c r="AJ335" s="54"/>
      <c r="AK335" s="55"/>
      <c r="AL335" s="55"/>
      <c r="AM335" s="55"/>
      <c r="AN335" s="55"/>
      <c r="AO335" s="54"/>
      <c r="AP335" s="51"/>
    </row>
    <row r="336" spans="1:42">
      <c r="A336" s="53"/>
      <c r="B336" s="53"/>
      <c r="C336" s="53"/>
      <c r="D336" s="54"/>
      <c r="E336" s="54"/>
      <c r="F336" s="54"/>
      <c r="G336" s="55"/>
      <c r="H336" s="55"/>
      <c r="I336" s="55"/>
      <c r="J336" s="55"/>
      <c r="K336" s="54"/>
      <c r="L336" s="55"/>
      <c r="M336" s="55"/>
      <c r="N336" s="55"/>
      <c r="O336" s="55"/>
      <c r="P336" s="54"/>
      <c r="Q336" s="55"/>
      <c r="R336" s="55"/>
      <c r="S336" s="55"/>
      <c r="T336" s="55"/>
      <c r="U336" s="54"/>
      <c r="V336" s="55"/>
      <c r="W336" s="55"/>
      <c r="X336" s="55"/>
      <c r="Y336" s="55"/>
      <c r="Z336" s="54"/>
      <c r="AA336" s="55"/>
      <c r="AB336" s="55"/>
      <c r="AC336" s="55"/>
      <c r="AD336" s="55"/>
      <c r="AE336" s="54"/>
      <c r="AF336" s="55"/>
      <c r="AG336" s="55"/>
      <c r="AH336" s="55"/>
      <c r="AI336" s="55"/>
      <c r="AJ336" s="54"/>
      <c r="AK336" s="55"/>
      <c r="AL336" s="55"/>
      <c r="AM336" s="55"/>
      <c r="AN336" s="55"/>
      <c r="AO336" s="54"/>
      <c r="AP336" s="51"/>
    </row>
    <row r="337" spans="1:42">
      <c r="A337" s="53"/>
      <c r="B337" s="53"/>
      <c r="C337" s="53"/>
      <c r="D337" s="54"/>
      <c r="E337" s="54"/>
      <c r="F337" s="54"/>
      <c r="G337" s="55"/>
      <c r="H337" s="55"/>
      <c r="I337" s="55"/>
      <c r="J337" s="55"/>
      <c r="K337" s="54"/>
      <c r="L337" s="55"/>
      <c r="M337" s="55"/>
      <c r="N337" s="55"/>
      <c r="O337" s="55"/>
      <c r="P337" s="54"/>
      <c r="Q337" s="55"/>
      <c r="R337" s="55"/>
      <c r="S337" s="55"/>
      <c r="T337" s="55"/>
      <c r="U337" s="54"/>
      <c r="V337" s="55"/>
      <c r="W337" s="55"/>
      <c r="X337" s="55"/>
      <c r="Y337" s="55"/>
      <c r="Z337" s="54"/>
      <c r="AA337" s="55"/>
      <c r="AB337" s="55"/>
      <c r="AC337" s="55"/>
      <c r="AD337" s="55"/>
      <c r="AE337" s="54"/>
      <c r="AF337" s="55"/>
      <c r="AG337" s="55"/>
      <c r="AH337" s="55"/>
      <c r="AI337" s="55"/>
      <c r="AJ337" s="54"/>
      <c r="AK337" s="55"/>
      <c r="AL337" s="55"/>
      <c r="AM337" s="55"/>
      <c r="AN337" s="55"/>
      <c r="AO337" s="54"/>
      <c r="AP337" s="51"/>
    </row>
    <row r="338" spans="1:42">
      <c r="A338" s="53"/>
      <c r="B338" s="53"/>
      <c r="C338" s="53"/>
      <c r="D338" s="54"/>
      <c r="E338" s="54"/>
      <c r="F338" s="54"/>
      <c r="G338" s="55"/>
      <c r="H338" s="55"/>
      <c r="I338" s="55"/>
      <c r="J338" s="55"/>
      <c r="K338" s="54"/>
      <c r="L338" s="55"/>
      <c r="M338" s="55"/>
      <c r="N338" s="55"/>
      <c r="O338" s="55"/>
      <c r="P338" s="54"/>
      <c r="Q338" s="55"/>
      <c r="R338" s="55"/>
      <c r="S338" s="55"/>
      <c r="T338" s="55"/>
      <c r="U338" s="54"/>
      <c r="V338" s="55"/>
      <c r="W338" s="55"/>
      <c r="X338" s="55"/>
      <c r="Y338" s="55"/>
      <c r="Z338" s="54"/>
      <c r="AA338" s="55"/>
      <c r="AB338" s="55"/>
      <c r="AC338" s="55"/>
      <c r="AD338" s="55"/>
      <c r="AE338" s="54"/>
      <c r="AF338" s="55"/>
      <c r="AG338" s="55"/>
      <c r="AH338" s="55"/>
      <c r="AI338" s="55"/>
      <c r="AJ338" s="54"/>
      <c r="AK338" s="55"/>
      <c r="AL338" s="55"/>
      <c r="AM338" s="55"/>
      <c r="AN338" s="55"/>
      <c r="AO338" s="54"/>
      <c r="AP338" s="51"/>
    </row>
    <row r="339" spans="1:42">
      <c r="A339" s="53"/>
      <c r="B339" s="53"/>
      <c r="C339" s="53"/>
      <c r="D339" s="54"/>
      <c r="E339" s="54"/>
      <c r="F339" s="54"/>
      <c r="G339" s="55"/>
      <c r="H339" s="55"/>
      <c r="I339" s="55"/>
      <c r="J339" s="55"/>
      <c r="K339" s="54"/>
      <c r="L339" s="55"/>
      <c r="M339" s="55"/>
      <c r="N339" s="55"/>
      <c r="O339" s="55"/>
      <c r="P339" s="54"/>
      <c r="Q339" s="55"/>
      <c r="R339" s="55"/>
      <c r="S339" s="55"/>
      <c r="T339" s="55"/>
      <c r="U339" s="54"/>
      <c r="V339" s="55"/>
      <c r="W339" s="55"/>
      <c r="X339" s="55"/>
      <c r="Y339" s="55"/>
      <c r="Z339" s="54"/>
      <c r="AA339" s="55"/>
      <c r="AB339" s="55"/>
      <c r="AC339" s="55"/>
      <c r="AD339" s="55"/>
      <c r="AE339" s="54"/>
      <c r="AF339" s="55"/>
      <c r="AG339" s="55"/>
      <c r="AH339" s="55"/>
      <c r="AI339" s="55"/>
      <c r="AJ339" s="54"/>
      <c r="AK339" s="55"/>
      <c r="AL339" s="55"/>
      <c r="AM339" s="55"/>
      <c r="AN339" s="55"/>
      <c r="AO339" s="54"/>
      <c r="AP339" s="51"/>
    </row>
    <row r="340" spans="1:42">
      <c r="A340" s="53"/>
      <c r="B340" s="53"/>
      <c r="C340" s="53"/>
      <c r="D340" s="54"/>
      <c r="E340" s="54"/>
      <c r="F340" s="54"/>
      <c r="G340" s="55"/>
      <c r="H340" s="55"/>
      <c r="I340" s="55"/>
      <c r="J340" s="55"/>
      <c r="K340" s="54"/>
      <c r="L340" s="55"/>
      <c r="M340" s="55"/>
      <c r="N340" s="55"/>
      <c r="O340" s="55"/>
      <c r="P340" s="54"/>
      <c r="Q340" s="55"/>
      <c r="R340" s="55"/>
      <c r="S340" s="55"/>
      <c r="T340" s="55"/>
      <c r="U340" s="54"/>
      <c r="V340" s="55"/>
      <c r="W340" s="55"/>
      <c r="X340" s="55"/>
      <c r="Y340" s="55"/>
      <c r="Z340" s="54"/>
      <c r="AA340" s="55"/>
      <c r="AB340" s="55"/>
      <c r="AC340" s="55"/>
      <c r="AD340" s="55"/>
      <c r="AE340" s="54"/>
      <c r="AF340" s="55"/>
      <c r="AG340" s="55"/>
      <c r="AH340" s="55"/>
      <c r="AI340" s="55"/>
      <c r="AJ340" s="54"/>
      <c r="AK340" s="55"/>
      <c r="AL340" s="55"/>
      <c r="AM340" s="55"/>
      <c r="AN340" s="55"/>
      <c r="AO340" s="54"/>
      <c r="AP340" s="51"/>
    </row>
    <row r="341" spans="1:42">
      <c r="A341" s="53"/>
      <c r="B341" s="53"/>
      <c r="C341" s="53"/>
      <c r="D341" s="54"/>
      <c r="E341" s="54"/>
      <c r="F341" s="54"/>
      <c r="G341" s="55"/>
      <c r="H341" s="55"/>
      <c r="I341" s="55"/>
      <c r="J341" s="55"/>
      <c r="K341" s="54"/>
      <c r="L341" s="55"/>
      <c r="M341" s="55"/>
      <c r="N341" s="55"/>
      <c r="O341" s="55"/>
      <c r="P341" s="54"/>
      <c r="Q341" s="55"/>
      <c r="R341" s="55"/>
      <c r="S341" s="55"/>
      <c r="T341" s="55"/>
      <c r="U341" s="54"/>
      <c r="V341" s="55"/>
      <c r="W341" s="55"/>
      <c r="X341" s="55"/>
      <c r="Y341" s="55"/>
      <c r="Z341" s="54"/>
      <c r="AA341" s="55"/>
      <c r="AB341" s="55"/>
      <c r="AC341" s="55"/>
      <c r="AD341" s="55"/>
      <c r="AE341" s="54"/>
      <c r="AF341" s="55"/>
      <c r="AG341" s="55"/>
      <c r="AH341" s="55"/>
      <c r="AI341" s="55"/>
      <c r="AJ341" s="54"/>
      <c r="AK341" s="55"/>
      <c r="AL341" s="55"/>
      <c r="AM341" s="55"/>
      <c r="AN341" s="55"/>
      <c r="AO341" s="54"/>
      <c r="AP341" s="51"/>
    </row>
    <row r="342" spans="1:42">
      <c r="A342" s="53"/>
      <c r="B342" s="53"/>
      <c r="C342" s="53"/>
      <c r="D342" s="54"/>
      <c r="E342" s="54"/>
      <c r="F342" s="54"/>
      <c r="G342" s="55"/>
      <c r="H342" s="55"/>
      <c r="I342" s="55"/>
      <c r="J342" s="55"/>
      <c r="K342" s="54"/>
      <c r="L342" s="55"/>
      <c r="M342" s="55"/>
      <c r="N342" s="55"/>
      <c r="O342" s="55"/>
      <c r="P342" s="54"/>
      <c r="Q342" s="55"/>
      <c r="R342" s="55"/>
      <c r="S342" s="55"/>
      <c r="T342" s="55"/>
      <c r="U342" s="54"/>
      <c r="V342" s="55"/>
      <c r="W342" s="55"/>
      <c r="X342" s="55"/>
      <c r="Y342" s="55"/>
      <c r="Z342" s="54"/>
      <c r="AA342" s="55"/>
      <c r="AB342" s="55"/>
      <c r="AC342" s="55"/>
      <c r="AD342" s="55"/>
      <c r="AE342" s="54"/>
      <c r="AF342" s="55"/>
      <c r="AG342" s="55"/>
      <c r="AH342" s="55"/>
      <c r="AI342" s="55"/>
      <c r="AJ342" s="54"/>
      <c r="AK342" s="55"/>
      <c r="AL342" s="55"/>
      <c r="AM342" s="55"/>
      <c r="AN342" s="55"/>
      <c r="AO342" s="54"/>
      <c r="AP342" s="51"/>
    </row>
    <row r="343" spans="1:42">
      <c r="A343" s="53"/>
      <c r="B343" s="53"/>
      <c r="C343" s="53"/>
      <c r="D343" s="54"/>
      <c r="E343" s="54"/>
      <c r="F343" s="54"/>
      <c r="G343" s="55"/>
      <c r="H343" s="55"/>
      <c r="I343" s="55"/>
      <c r="J343" s="55"/>
      <c r="K343" s="54"/>
      <c r="L343" s="55"/>
      <c r="M343" s="55"/>
      <c r="N343" s="55"/>
      <c r="O343" s="55"/>
      <c r="P343" s="54"/>
      <c r="Q343" s="55"/>
      <c r="R343" s="55"/>
      <c r="S343" s="55"/>
      <c r="T343" s="55"/>
      <c r="U343" s="54"/>
      <c r="V343" s="55"/>
      <c r="W343" s="55"/>
      <c r="X343" s="55"/>
      <c r="Y343" s="55"/>
      <c r="Z343" s="54"/>
      <c r="AA343" s="55"/>
      <c r="AB343" s="55"/>
      <c r="AC343" s="55"/>
      <c r="AD343" s="55"/>
      <c r="AE343" s="54"/>
      <c r="AF343" s="55"/>
      <c r="AG343" s="55"/>
      <c r="AH343" s="55"/>
      <c r="AI343" s="55"/>
      <c r="AJ343" s="54"/>
      <c r="AK343" s="55"/>
      <c r="AL343" s="55"/>
      <c r="AM343" s="55"/>
      <c r="AN343" s="55"/>
      <c r="AO343" s="54"/>
      <c r="AP343" s="51"/>
    </row>
    <row r="344" spans="1:42">
      <c r="A344" s="53"/>
      <c r="B344" s="53"/>
      <c r="C344" s="53"/>
      <c r="D344" s="54"/>
      <c r="E344" s="54"/>
      <c r="F344" s="54"/>
      <c r="G344" s="55"/>
      <c r="H344" s="55"/>
      <c r="I344" s="55"/>
      <c r="J344" s="55"/>
      <c r="K344" s="54"/>
      <c r="L344" s="55"/>
      <c r="M344" s="55"/>
      <c r="N344" s="55"/>
      <c r="O344" s="55"/>
      <c r="P344" s="54"/>
      <c r="Q344" s="55"/>
      <c r="R344" s="55"/>
      <c r="S344" s="55"/>
      <c r="T344" s="55"/>
      <c r="U344" s="54"/>
      <c r="V344" s="55"/>
      <c r="W344" s="55"/>
      <c r="X344" s="55"/>
      <c r="Y344" s="55"/>
      <c r="Z344" s="54"/>
      <c r="AA344" s="55"/>
      <c r="AB344" s="55"/>
      <c r="AC344" s="55"/>
      <c r="AD344" s="55"/>
      <c r="AE344" s="54"/>
      <c r="AF344" s="55"/>
      <c r="AG344" s="55"/>
      <c r="AH344" s="55"/>
      <c r="AI344" s="55"/>
      <c r="AJ344" s="54"/>
      <c r="AK344" s="55"/>
      <c r="AL344" s="55"/>
      <c r="AM344" s="55"/>
      <c r="AN344" s="55"/>
      <c r="AO344" s="54"/>
      <c r="AP344" s="51"/>
    </row>
    <row r="345" spans="1:42">
      <c r="A345" s="53"/>
      <c r="B345" s="53"/>
      <c r="C345" s="53"/>
      <c r="D345" s="54"/>
      <c r="E345" s="54"/>
      <c r="F345" s="54"/>
      <c r="G345" s="55"/>
      <c r="H345" s="55"/>
      <c r="I345" s="55"/>
      <c r="J345" s="55"/>
      <c r="K345" s="54"/>
      <c r="L345" s="55"/>
      <c r="M345" s="55"/>
      <c r="N345" s="55"/>
      <c r="O345" s="55"/>
      <c r="P345" s="54"/>
      <c r="Q345" s="55"/>
      <c r="R345" s="55"/>
      <c r="S345" s="55"/>
      <c r="T345" s="55"/>
      <c r="U345" s="54"/>
      <c r="V345" s="55"/>
      <c r="W345" s="55"/>
      <c r="X345" s="55"/>
      <c r="Y345" s="55"/>
      <c r="Z345" s="54"/>
      <c r="AA345" s="55"/>
      <c r="AB345" s="55"/>
      <c r="AC345" s="55"/>
      <c r="AD345" s="55"/>
      <c r="AE345" s="54"/>
      <c r="AF345" s="55"/>
      <c r="AG345" s="55"/>
      <c r="AH345" s="55"/>
      <c r="AI345" s="55"/>
      <c r="AJ345" s="54"/>
      <c r="AK345" s="55"/>
      <c r="AL345" s="55"/>
      <c r="AM345" s="55"/>
      <c r="AN345" s="55"/>
      <c r="AO345" s="54"/>
      <c r="AP345" s="51"/>
    </row>
    <row r="346" spans="1:42">
      <c r="A346" s="53"/>
      <c r="B346" s="53"/>
      <c r="C346" s="53"/>
      <c r="D346" s="54"/>
      <c r="E346" s="54"/>
      <c r="F346" s="54"/>
      <c r="G346" s="55"/>
      <c r="H346" s="55"/>
      <c r="I346" s="55"/>
      <c r="J346" s="55"/>
      <c r="K346" s="54"/>
      <c r="L346" s="55"/>
      <c r="M346" s="55"/>
      <c r="N346" s="55"/>
      <c r="O346" s="55"/>
      <c r="P346" s="54"/>
      <c r="Q346" s="55"/>
      <c r="R346" s="55"/>
      <c r="S346" s="55"/>
      <c r="T346" s="55"/>
      <c r="U346" s="54"/>
      <c r="V346" s="55"/>
      <c r="W346" s="55"/>
      <c r="X346" s="55"/>
      <c r="Y346" s="55"/>
      <c r="Z346" s="54"/>
      <c r="AA346" s="55"/>
      <c r="AB346" s="55"/>
      <c r="AC346" s="55"/>
      <c r="AD346" s="55"/>
      <c r="AE346" s="54"/>
      <c r="AF346" s="55"/>
      <c r="AG346" s="55"/>
      <c r="AH346" s="55"/>
      <c r="AI346" s="55"/>
      <c r="AJ346" s="54"/>
      <c r="AK346" s="55"/>
      <c r="AL346" s="55"/>
      <c r="AM346" s="55"/>
      <c r="AN346" s="55"/>
      <c r="AO346" s="54"/>
      <c r="AP346" s="51"/>
    </row>
    <row r="347" spans="1:42">
      <c r="A347" s="53"/>
      <c r="B347" s="53"/>
      <c r="C347" s="53"/>
      <c r="D347" s="54"/>
      <c r="E347" s="54"/>
      <c r="F347" s="54"/>
      <c r="G347" s="55"/>
      <c r="H347" s="55"/>
      <c r="I347" s="55"/>
      <c r="J347" s="55"/>
      <c r="K347" s="54"/>
      <c r="L347" s="55"/>
      <c r="M347" s="55"/>
      <c r="N347" s="55"/>
      <c r="O347" s="55"/>
      <c r="P347" s="54"/>
      <c r="Q347" s="55"/>
      <c r="R347" s="55"/>
      <c r="S347" s="55"/>
      <c r="T347" s="55"/>
      <c r="U347" s="54"/>
      <c r="V347" s="55"/>
      <c r="W347" s="55"/>
      <c r="X347" s="55"/>
      <c r="Y347" s="55"/>
      <c r="Z347" s="54"/>
      <c r="AA347" s="55"/>
      <c r="AB347" s="55"/>
      <c r="AC347" s="55"/>
      <c r="AD347" s="55"/>
      <c r="AE347" s="54"/>
      <c r="AF347" s="55"/>
      <c r="AG347" s="55"/>
      <c r="AH347" s="55"/>
      <c r="AI347" s="55"/>
      <c r="AJ347" s="54"/>
      <c r="AK347" s="55"/>
      <c r="AL347" s="55"/>
      <c r="AM347" s="55"/>
      <c r="AN347" s="55"/>
      <c r="AO347" s="54"/>
      <c r="AP347" s="51"/>
    </row>
    <row r="348" spans="1:42">
      <c r="A348" s="53"/>
      <c r="B348" s="53"/>
      <c r="C348" s="53"/>
      <c r="D348" s="54"/>
      <c r="E348" s="54"/>
      <c r="F348" s="54"/>
      <c r="G348" s="55"/>
      <c r="H348" s="55"/>
      <c r="I348" s="55"/>
      <c r="J348" s="55"/>
      <c r="K348" s="54"/>
      <c r="L348" s="55"/>
      <c r="M348" s="55"/>
      <c r="N348" s="55"/>
      <c r="O348" s="55"/>
      <c r="P348" s="54"/>
      <c r="Q348" s="55"/>
      <c r="R348" s="55"/>
      <c r="S348" s="55"/>
      <c r="T348" s="55"/>
      <c r="U348" s="54"/>
      <c r="V348" s="55"/>
      <c r="W348" s="55"/>
      <c r="X348" s="55"/>
      <c r="Y348" s="55"/>
      <c r="Z348" s="54"/>
      <c r="AA348" s="55"/>
      <c r="AB348" s="55"/>
      <c r="AC348" s="55"/>
      <c r="AD348" s="55"/>
      <c r="AE348" s="54"/>
      <c r="AF348" s="55"/>
      <c r="AG348" s="55"/>
      <c r="AH348" s="55"/>
      <c r="AI348" s="55"/>
      <c r="AJ348" s="54"/>
      <c r="AK348" s="55"/>
      <c r="AL348" s="55"/>
      <c r="AM348" s="55"/>
      <c r="AN348" s="55"/>
      <c r="AO348" s="54"/>
      <c r="AP348" s="51"/>
    </row>
    <row r="349" spans="1:42">
      <c r="A349" s="53"/>
      <c r="B349" s="53"/>
      <c r="C349" s="53"/>
      <c r="D349" s="54"/>
      <c r="E349" s="54"/>
      <c r="F349" s="54"/>
      <c r="G349" s="55"/>
      <c r="H349" s="55"/>
      <c r="I349" s="55"/>
      <c r="J349" s="55"/>
      <c r="K349" s="54"/>
      <c r="L349" s="55"/>
      <c r="M349" s="55"/>
      <c r="N349" s="55"/>
      <c r="O349" s="55"/>
      <c r="P349" s="54"/>
      <c r="Q349" s="55"/>
      <c r="R349" s="55"/>
      <c r="S349" s="55"/>
      <c r="T349" s="55"/>
      <c r="U349" s="54"/>
      <c r="V349" s="55"/>
      <c r="W349" s="55"/>
      <c r="X349" s="55"/>
      <c r="Y349" s="55"/>
      <c r="Z349" s="54"/>
      <c r="AA349" s="55"/>
      <c r="AB349" s="55"/>
      <c r="AC349" s="55"/>
      <c r="AD349" s="55"/>
      <c r="AE349" s="54"/>
      <c r="AF349" s="55"/>
      <c r="AG349" s="55"/>
      <c r="AH349" s="55"/>
      <c r="AI349" s="55"/>
      <c r="AJ349" s="54"/>
      <c r="AK349" s="55"/>
      <c r="AL349" s="55"/>
      <c r="AM349" s="55"/>
      <c r="AN349" s="55"/>
      <c r="AO349" s="54"/>
      <c r="AP349" s="51"/>
    </row>
    <row r="350" spans="1:42">
      <c r="A350" s="53"/>
      <c r="B350" s="53"/>
      <c r="C350" s="53"/>
      <c r="D350" s="54"/>
      <c r="E350" s="54"/>
      <c r="F350" s="54"/>
      <c r="G350" s="55"/>
      <c r="H350" s="55"/>
      <c r="I350" s="55"/>
      <c r="J350" s="55"/>
      <c r="K350" s="54"/>
      <c r="L350" s="55"/>
      <c r="M350" s="55"/>
      <c r="N350" s="55"/>
      <c r="O350" s="55"/>
      <c r="P350" s="54"/>
      <c r="Q350" s="55"/>
      <c r="R350" s="55"/>
      <c r="S350" s="55"/>
      <c r="T350" s="55"/>
      <c r="U350" s="54"/>
      <c r="V350" s="55"/>
      <c r="W350" s="55"/>
      <c r="X350" s="55"/>
      <c r="Y350" s="55"/>
      <c r="Z350" s="54"/>
      <c r="AA350" s="55"/>
      <c r="AB350" s="55"/>
      <c r="AC350" s="55"/>
      <c r="AD350" s="55"/>
      <c r="AE350" s="54"/>
      <c r="AF350" s="55"/>
      <c r="AG350" s="55"/>
      <c r="AH350" s="55"/>
      <c r="AI350" s="55"/>
      <c r="AJ350" s="54"/>
      <c r="AK350" s="55"/>
      <c r="AL350" s="55"/>
      <c r="AM350" s="55"/>
      <c r="AN350" s="55"/>
      <c r="AO350" s="54"/>
      <c r="AP350" s="51"/>
    </row>
    <row r="351" spans="1:42">
      <c r="A351" s="53"/>
      <c r="B351" s="53"/>
      <c r="C351" s="53"/>
      <c r="D351" s="54"/>
      <c r="E351" s="54"/>
      <c r="F351" s="54"/>
      <c r="G351" s="55"/>
      <c r="H351" s="55"/>
      <c r="I351" s="55"/>
      <c r="J351" s="55"/>
      <c r="K351" s="54"/>
      <c r="L351" s="55"/>
      <c r="M351" s="55"/>
      <c r="N351" s="55"/>
      <c r="O351" s="55"/>
      <c r="P351" s="54"/>
      <c r="Q351" s="55"/>
      <c r="R351" s="55"/>
      <c r="S351" s="55"/>
      <c r="T351" s="55"/>
      <c r="U351" s="54"/>
      <c r="V351" s="55"/>
      <c r="W351" s="55"/>
      <c r="X351" s="55"/>
      <c r="Y351" s="55"/>
      <c r="Z351" s="54"/>
      <c r="AA351" s="55"/>
      <c r="AB351" s="55"/>
      <c r="AC351" s="55"/>
      <c r="AD351" s="55"/>
      <c r="AE351" s="54"/>
      <c r="AF351" s="55"/>
      <c r="AG351" s="55"/>
      <c r="AH351" s="55"/>
      <c r="AI351" s="55"/>
      <c r="AJ351" s="54"/>
      <c r="AK351" s="55"/>
      <c r="AL351" s="55"/>
      <c r="AM351" s="55"/>
      <c r="AN351" s="55"/>
      <c r="AO351" s="54"/>
      <c r="AP351" s="51"/>
    </row>
    <row r="352" spans="1:42">
      <c r="A352" s="53"/>
      <c r="B352" s="53"/>
      <c r="C352" s="53"/>
      <c r="D352" s="54"/>
      <c r="E352" s="54"/>
      <c r="F352" s="54"/>
      <c r="G352" s="55"/>
      <c r="H352" s="55"/>
      <c r="I352" s="55"/>
      <c r="J352" s="55"/>
      <c r="K352" s="54"/>
      <c r="L352" s="55"/>
      <c r="M352" s="55"/>
      <c r="N352" s="55"/>
      <c r="O352" s="55"/>
      <c r="P352" s="54"/>
      <c r="Q352" s="55"/>
      <c r="R352" s="55"/>
      <c r="S352" s="55"/>
      <c r="T352" s="55"/>
      <c r="U352" s="54"/>
      <c r="V352" s="55"/>
      <c r="W352" s="55"/>
      <c r="X352" s="55"/>
      <c r="Y352" s="55"/>
      <c r="Z352" s="54"/>
      <c r="AA352" s="55"/>
      <c r="AB352" s="55"/>
      <c r="AC352" s="55"/>
      <c r="AD352" s="55"/>
      <c r="AE352" s="54"/>
      <c r="AF352" s="55"/>
      <c r="AG352" s="55"/>
      <c r="AH352" s="55"/>
      <c r="AI352" s="55"/>
      <c r="AJ352" s="54"/>
      <c r="AK352" s="55"/>
      <c r="AL352" s="55"/>
      <c r="AM352" s="55"/>
      <c r="AN352" s="55"/>
      <c r="AO352" s="54"/>
      <c r="AP352" s="51"/>
    </row>
    <row r="353" spans="1:42">
      <c r="A353" s="53"/>
      <c r="B353" s="53"/>
      <c r="C353" s="53"/>
      <c r="D353" s="54"/>
      <c r="E353" s="54"/>
      <c r="F353" s="54"/>
      <c r="G353" s="55"/>
      <c r="H353" s="55"/>
      <c r="I353" s="55"/>
      <c r="J353" s="55"/>
      <c r="K353" s="54"/>
      <c r="L353" s="55"/>
      <c r="M353" s="55"/>
      <c r="N353" s="55"/>
      <c r="O353" s="55"/>
      <c r="P353" s="54"/>
      <c r="Q353" s="55"/>
      <c r="R353" s="55"/>
      <c r="S353" s="55"/>
      <c r="T353" s="55"/>
      <c r="U353" s="54"/>
      <c r="V353" s="55"/>
      <c r="W353" s="55"/>
      <c r="X353" s="55"/>
      <c r="Y353" s="55"/>
      <c r="Z353" s="54"/>
      <c r="AA353" s="55"/>
      <c r="AB353" s="55"/>
      <c r="AC353" s="55"/>
      <c r="AD353" s="55"/>
      <c r="AE353" s="54"/>
      <c r="AF353" s="55"/>
      <c r="AG353" s="55"/>
      <c r="AH353" s="55"/>
      <c r="AI353" s="55"/>
      <c r="AJ353" s="54"/>
      <c r="AK353" s="55"/>
      <c r="AL353" s="55"/>
      <c r="AM353" s="55"/>
      <c r="AN353" s="55"/>
      <c r="AO353" s="54"/>
      <c r="AP353" s="51"/>
    </row>
    <row r="354" spans="1:42">
      <c r="A354" s="53"/>
      <c r="B354" s="53"/>
      <c r="C354" s="53"/>
      <c r="D354" s="54"/>
      <c r="E354" s="54"/>
      <c r="F354" s="54"/>
      <c r="G354" s="55"/>
      <c r="H354" s="55"/>
      <c r="I354" s="55"/>
      <c r="J354" s="55"/>
      <c r="K354" s="54"/>
      <c r="L354" s="55"/>
      <c r="M354" s="55"/>
      <c r="N354" s="55"/>
      <c r="O354" s="55"/>
      <c r="P354" s="54"/>
      <c r="Q354" s="55"/>
      <c r="R354" s="55"/>
      <c r="S354" s="55"/>
      <c r="T354" s="55"/>
      <c r="U354" s="54"/>
      <c r="V354" s="55"/>
      <c r="W354" s="55"/>
      <c r="X354" s="55"/>
      <c r="Y354" s="55"/>
      <c r="Z354" s="54"/>
      <c r="AA354" s="55"/>
      <c r="AB354" s="55"/>
      <c r="AC354" s="55"/>
      <c r="AD354" s="55"/>
      <c r="AE354" s="54"/>
      <c r="AF354" s="55"/>
      <c r="AG354" s="55"/>
      <c r="AH354" s="55"/>
      <c r="AI354" s="55"/>
      <c r="AJ354" s="54"/>
      <c r="AK354" s="55"/>
      <c r="AL354" s="55"/>
      <c r="AM354" s="55"/>
      <c r="AN354" s="55"/>
      <c r="AO354" s="54"/>
      <c r="AP354" s="51"/>
    </row>
    <row r="355" spans="1:42">
      <c r="A355" s="53"/>
      <c r="B355" s="53"/>
      <c r="C355" s="53"/>
      <c r="D355" s="54"/>
      <c r="E355" s="54"/>
      <c r="F355" s="54"/>
      <c r="G355" s="55"/>
      <c r="H355" s="55"/>
      <c r="I355" s="55"/>
      <c r="J355" s="55"/>
      <c r="K355" s="54"/>
      <c r="L355" s="55"/>
      <c r="M355" s="55"/>
      <c r="N355" s="55"/>
      <c r="O355" s="55"/>
      <c r="P355" s="54"/>
      <c r="Q355" s="55"/>
      <c r="R355" s="55"/>
      <c r="S355" s="55"/>
      <c r="T355" s="55"/>
      <c r="U355" s="54"/>
      <c r="V355" s="55"/>
      <c r="W355" s="55"/>
      <c r="X355" s="55"/>
      <c r="Y355" s="55"/>
      <c r="Z355" s="54"/>
      <c r="AA355" s="55"/>
      <c r="AB355" s="55"/>
      <c r="AC355" s="55"/>
      <c r="AD355" s="55"/>
      <c r="AE355" s="54"/>
      <c r="AF355" s="55"/>
      <c r="AG355" s="55"/>
      <c r="AH355" s="55"/>
      <c r="AI355" s="55"/>
      <c r="AJ355" s="54"/>
      <c r="AK355" s="55"/>
      <c r="AL355" s="55"/>
      <c r="AM355" s="55"/>
      <c r="AN355" s="55"/>
      <c r="AO355" s="54"/>
      <c r="AP355" s="51"/>
    </row>
    <row r="356" spans="1:42">
      <c r="A356" s="53"/>
      <c r="B356" s="53"/>
      <c r="C356" s="53"/>
      <c r="D356" s="54"/>
      <c r="E356" s="54"/>
      <c r="F356" s="54"/>
      <c r="G356" s="55"/>
      <c r="H356" s="55"/>
      <c r="I356" s="55"/>
      <c r="J356" s="55"/>
      <c r="K356" s="54"/>
      <c r="L356" s="55"/>
      <c r="M356" s="55"/>
      <c r="N356" s="55"/>
      <c r="O356" s="55"/>
      <c r="P356" s="54"/>
      <c r="Q356" s="55"/>
      <c r="R356" s="55"/>
      <c r="S356" s="55"/>
      <c r="T356" s="55"/>
      <c r="U356" s="54"/>
      <c r="V356" s="55"/>
      <c r="W356" s="55"/>
      <c r="X356" s="55"/>
      <c r="Y356" s="55"/>
      <c r="Z356" s="54"/>
      <c r="AA356" s="55"/>
      <c r="AB356" s="55"/>
      <c r="AC356" s="55"/>
      <c r="AD356" s="55"/>
      <c r="AE356" s="54"/>
      <c r="AF356" s="55"/>
      <c r="AG356" s="55"/>
      <c r="AH356" s="55"/>
      <c r="AI356" s="55"/>
      <c r="AJ356" s="54"/>
      <c r="AK356" s="55"/>
      <c r="AL356" s="55"/>
      <c r="AM356" s="55"/>
      <c r="AN356" s="55"/>
      <c r="AO356" s="54"/>
      <c r="AP356" s="51"/>
    </row>
    <row r="357" spans="1:42">
      <c r="A357" s="53"/>
      <c r="B357" s="53"/>
      <c r="C357" s="53"/>
      <c r="D357" s="54"/>
      <c r="E357" s="54"/>
      <c r="F357" s="54"/>
      <c r="G357" s="55"/>
      <c r="H357" s="55"/>
      <c r="I357" s="55"/>
      <c r="J357" s="55"/>
      <c r="K357" s="54"/>
      <c r="L357" s="55"/>
      <c r="M357" s="55"/>
      <c r="N357" s="55"/>
      <c r="O357" s="55"/>
      <c r="P357" s="54"/>
      <c r="Q357" s="55"/>
      <c r="R357" s="55"/>
      <c r="S357" s="55"/>
      <c r="T357" s="55"/>
      <c r="U357" s="54"/>
      <c r="V357" s="55"/>
      <c r="W357" s="55"/>
      <c r="X357" s="55"/>
      <c r="Y357" s="55"/>
      <c r="Z357" s="54"/>
      <c r="AA357" s="55"/>
      <c r="AB357" s="55"/>
      <c r="AC357" s="55"/>
      <c r="AD357" s="55"/>
      <c r="AE357" s="54"/>
      <c r="AF357" s="55"/>
      <c r="AG357" s="55"/>
      <c r="AH357" s="55"/>
      <c r="AI357" s="55"/>
      <c r="AJ357" s="54"/>
      <c r="AK357" s="55"/>
      <c r="AL357" s="55"/>
      <c r="AM357" s="55"/>
      <c r="AN357" s="55"/>
      <c r="AO357" s="54"/>
      <c r="AP357" s="51"/>
    </row>
    <row r="358" spans="1:42">
      <c r="A358" s="53"/>
      <c r="B358" s="53"/>
      <c r="C358" s="53"/>
      <c r="D358" s="54"/>
      <c r="E358" s="54"/>
      <c r="F358" s="54"/>
      <c r="G358" s="55"/>
      <c r="H358" s="55"/>
      <c r="I358" s="55"/>
      <c r="J358" s="55"/>
      <c r="K358" s="54"/>
      <c r="L358" s="55"/>
      <c r="M358" s="55"/>
      <c r="N358" s="55"/>
      <c r="O358" s="55"/>
      <c r="P358" s="54"/>
      <c r="Q358" s="55"/>
      <c r="R358" s="55"/>
      <c r="S358" s="55"/>
      <c r="T358" s="55"/>
      <c r="U358" s="54"/>
      <c r="V358" s="55"/>
      <c r="W358" s="55"/>
      <c r="X358" s="55"/>
      <c r="Y358" s="55"/>
      <c r="Z358" s="54"/>
      <c r="AA358" s="55"/>
      <c r="AB358" s="55"/>
      <c r="AC358" s="55"/>
      <c r="AD358" s="55"/>
      <c r="AE358" s="54"/>
      <c r="AF358" s="55"/>
      <c r="AG358" s="55"/>
      <c r="AH358" s="55"/>
      <c r="AI358" s="55"/>
      <c r="AJ358" s="54"/>
      <c r="AK358" s="55"/>
      <c r="AL358" s="55"/>
      <c r="AM358" s="55"/>
      <c r="AN358" s="55"/>
      <c r="AO358" s="54"/>
      <c r="AP358" s="51"/>
    </row>
    <row r="359" spans="1:42">
      <c r="A359" s="53"/>
      <c r="B359" s="53"/>
      <c r="C359" s="53"/>
      <c r="D359" s="54"/>
      <c r="E359" s="54"/>
      <c r="F359" s="54"/>
      <c r="G359" s="55"/>
      <c r="H359" s="55"/>
      <c r="I359" s="55"/>
      <c r="J359" s="55"/>
      <c r="K359" s="54"/>
      <c r="L359" s="55"/>
      <c r="M359" s="55"/>
      <c r="N359" s="55"/>
      <c r="O359" s="55"/>
      <c r="P359" s="54"/>
      <c r="Q359" s="55"/>
      <c r="R359" s="55"/>
      <c r="S359" s="55"/>
      <c r="T359" s="55"/>
      <c r="U359" s="54"/>
      <c r="V359" s="55"/>
      <c r="W359" s="55"/>
      <c r="X359" s="55"/>
      <c r="Y359" s="55"/>
      <c r="Z359" s="54"/>
      <c r="AA359" s="55"/>
      <c r="AB359" s="55"/>
      <c r="AC359" s="55"/>
      <c r="AD359" s="55"/>
      <c r="AE359" s="54"/>
      <c r="AF359" s="55"/>
      <c r="AG359" s="55"/>
      <c r="AH359" s="55"/>
      <c r="AI359" s="55"/>
      <c r="AJ359" s="54"/>
      <c r="AK359" s="55"/>
      <c r="AL359" s="55"/>
      <c r="AM359" s="55"/>
      <c r="AN359" s="55"/>
      <c r="AO359" s="54"/>
      <c r="AP359" s="51"/>
    </row>
    <row r="360" spans="1:42">
      <c r="A360" s="53"/>
      <c r="B360" s="53"/>
      <c r="C360" s="53"/>
      <c r="D360" s="54"/>
      <c r="E360" s="54"/>
      <c r="F360" s="54"/>
      <c r="G360" s="55"/>
      <c r="H360" s="55"/>
      <c r="I360" s="55"/>
      <c r="J360" s="55"/>
      <c r="K360" s="54"/>
      <c r="L360" s="55"/>
      <c r="M360" s="55"/>
      <c r="N360" s="55"/>
      <c r="O360" s="55"/>
      <c r="P360" s="54"/>
      <c r="Q360" s="55"/>
      <c r="R360" s="55"/>
      <c r="S360" s="55"/>
      <c r="T360" s="55"/>
      <c r="U360" s="54"/>
      <c r="V360" s="55"/>
      <c r="W360" s="55"/>
      <c r="X360" s="55"/>
      <c r="Y360" s="55"/>
      <c r="Z360" s="54"/>
      <c r="AA360" s="55"/>
      <c r="AB360" s="55"/>
      <c r="AC360" s="55"/>
      <c r="AD360" s="55"/>
      <c r="AE360" s="54"/>
      <c r="AF360" s="55"/>
      <c r="AG360" s="55"/>
      <c r="AH360" s="55"/>
      <c r="AI360" s="55"/>
      <c r="AJ360" s="54"/>
      <c r="AK360" s="55"/>
      <c r="AL360" s="55"/>
      <c r="AM360" s="55"/>
      <c r="AN360" s="55"/>
      <c r="AO360" s="54"/>
      <c r="AP360" s="51"/>
    </row>
    <row r="361" spans="1:42">
      <c r="A361" s="53"/>
      <c r="B361" s="53"/>
      <c r="C361" s="53"/>
      <c r="D361" s="54"/>
      <c r="E361" s="54"/>
      <c r="F361" s="54"/>
      <c r="G361" s="55"/>
      <c r="H361" s="55"/>
      <c r="I361" s="55"/>
      <c r="J361" s="55"/>
      <c r="K361" s="54"/>
      <c r="L361" s="55"/>
      <c r="M361" s="55"/>
      <c r="N361" s="55"/>
      <c r="O361" s="55"/>
      <c r="P361" s="54"/>
      <c r="Q361" s="55"/>
      <c r="R361" s="55"/>
      <c r="S361" s="55"/>
      <c r="T361" s="55"/>
      <c r="U361" s="54"/>
      <c r="V361" s="55"/>
      <c r="W361" s="55"/>
      <c r="X361" s="55"/>
      <c r="Y361" s="55"/>
      <c r="Z361" s="54"/>
      <c r="AA361" s="55"/>
      <c r="AB361" s="55"/>
      <c r="AC361" s="55"/>
      <c r="AD361" s="55"/>
      <c r="AE361" s="54"/>
      <c r="AF361" s="55"/>
      <c r="AG361" s="55"/>
      <c r="AH361" s="55"/>
      <c r="AI361" s="55"/>
      <c r="AJ361" s="54"/>
      <c r="AK361" s="55"/>
      <c r="AL361" s="55"/>
      <c r="AM361" s="55"/>
      <c r="AN361" s="55"/>
      <c r="AO361" s="54"/>
      <c r="AP361" s="51"/>
    </row>
    <row r="362" spans="1:42">
      <c r="A362" s="53"/>
      <c r="B362" s="53"/>
      <c r="C362" s="53"/>
      <c r="D362" s="54"/>
      <c r="E362" s="54"/>
      <c r="F362" s="54"/>
      <c r="G362" s="55"/>
      <c r="H362" s="55"/>
      <c r="I362" s="55"/>
      <c r="J362" s="55"/>
      <c r="K362" s="54"/>
      <c r="L362" s="55"/>
      <c r="M362" s="55"/>
      <c r="N362" s="55"/>
      <c r="O362" s="55"/>
      <c r="P362" s="54"/>
      <c r="Q362" s="55"/>
      <c r="R362" s="55"/>
      <c r="S362" s="55"/>
      <c r="T362" s="55"/>
      <c r="U362" s="54"/>
      <c r="V362" s="55"/>
      <c r="W362" s="55"/>
      <c r="X362" s="55"/>
      <c r="Y362" s="55"/>
      <c r="Z362" s="54"/>
      <c r="AA362" s="55"/>
      <c r="AB362" s="55"/>
      <c r="AC362" s="55"/>
      <c r="AD362" s="55"/>
      <c r="AE362" s="54"/>
      <c r="AF362" s="55"/>
      <c r="AG362" s="55"/>
      <c r="AH362" s="55"/>
      <c r="AI362" s="55"/>
      <c r="AJ362" s="54"/>
      <c r="AK362" s="55"/>
      <c r="AL362" s="55"/>
      <c r="AM362" s="55"/>
      <c r="AN362" s="55"/>
      <c r="AO362" s="54"/>
      <c r="AP362" s="51"/>
    </row>
    <row r="363" spans="1:42">
      <c r="A363" s="53"/>
      <c r="B363" s="53"/>
      <c r="C363" s="53"/>
      <c r="D363" s="54"/>
      <c r="E363" s="54"/>
      <c r="F363" s="54"/>
      <c r="G363" s="55"/>
      <c r="H363" s="55"/>
      <c r="I363" s="55"/>
      <c r="J363" s="55"/>
      <c r="K363" s="54"/>
      <c r="L363" s="55"/>
      <c r="M363" s="55"/>
      <c r="N363" s="55"/>
      <c r="O363" s="55"/>
      <c r="P363" s="54"/>
      <c r="Q363" s="55"/>
      <c r="R363" s="55"/>
      <c r="S363" s="55"/>
      <c r="T363" s="55"/>
      <c r="U363" s="54"/>
      <c r="V363" s="55"/>
      <c r="W363" s="55"/>
      <c r="X363" s="55"/>
      <c r="Y363" s="55"/>
      <c r="Z363" s="54"/>
      <c r="AA363" s="55"/>
      <c r="AB363" s="55"/>
      <c r="AC363" s="55"/>
      <c r="AD363" s="55"/>
      <c r="AE363" s="54"/>
      <c r="AF363" s="55"/>
      <c r="AG363" s="55"/>
      <c r="AH363" s="55"/>
      <c r="AI363" s="55"/>
      <c r="AJ363" s="54"/>
      <c r="AK363" s="55"/>
      <c r="AL363" s="55"/>
      <c r="AM363" s="55"/>
      <c r="AN363" s="55"/>
      <c r="AO363" s="54"/>
      <c r="AP363" s="51"/>
    </row>
    <row r="364" spans="1:42">
      <c r="A364" s="53"/>
      <c r="B364" s="53"/>
      <c r="C364" s="53"/>
      <c r="D364" s="54"/>
      <c r="E364" s="54"/>
      <c r="F364" s="54"/>
      <c r="G364" s="55"/>
      <c r="H364" s="55"/>
      <c r="I364" s="55"/>
      <c r="J364" s="55"/>
      <c r="K364" s="54"/>
      <c r="L364" s="55"/>
      <c r="M364" s="55"/>
      <c r="N364" s="55"/>
      <c r="O364" s="55"/>
      <c r="P364" s="54"/>
      <c r="Q364" s="55"/>
      <c r="R364" s="55"/>
      <c r="S364" s="55"/>
      <c r="T364" s="55"/>
      <c r="U364" s="54"/>
      <c r="V364" s="55"/>
      <c r="W364" s="55"/>
      <c r="X364" s="55"/>
      <c r="Y364" s="55"/>
      <c r="Z364" s="54"/>
      <c r="AA364" s="55"/>
      <c r="AB364" s="55"/>
      <c r="AC364" s="55"/>
      <c r="AD364" s="55"/>
      <c r="AE364" s="54"/>
      <c r="AF364" s="55"/>
      <c r="AG364" s="55"/>
      <c r="AH364" s="55"/>
      <c r="AI364" s="55"/>
      <c r="AJ364" s="54"/>
      <c r="AK364" s="55"/>
      <c r="AL364" s="55"/>
      <c r="AM364" s="55"/>
      <c r="AN364" s="55"/>
      <c r="AO364" s="54"/>
      <c r="AP364" s="51"/>
    </row>
    <row r="365" spans="1:42">
      <c r="A365" s="53"/>
      <c r="B365" s="53"/>
      <c r="C365" s="53"/>
      <c r="D365" s="54"/>
      <c r="E365" s="54"/>
      <c r="F365" s="54"/>
      <c r="G365" s="55"/>
      <c r="H365" s="55"/>
      <c r="I365" s="55"/>
      <c r="J365" s="55"/>
      <c r="K365" s="54"/>
      <c r="L365" s="55"/>
      <c r="M365" s="55"/>
      <c r="N365" s="55"/>
      <c r="O365" s="55"/>
      <c r="P365" s="54"/>
      <c r="Q365" s="55"/>
      <c r="R365" s="55"/>
      <c r="S365" s="55"/>
      <c r="T365" s="55"/>
      <c r="U365" s="54"/>
      <c r="V365" s="55"/>
      <c r="W365" s="55"/>
      <c r="X365" s="55"/>
      <c r="Y365" s="55"/>
      <c r="Z365" s="54"/>
      <c r="AA365" s="55"/>
      <c r="AB365" s="55"/>
      <c r="AC365" s="55"/>
      <c r="AD365" s="55"/>
      <c r="AE365" s="54"/>
      <c r="AF365" s="55"/>
      <c r="AG365" s="55"/>
      <c r="AH365" s="55"/>
      <c r="AI365" s="55"/>
      <c r="AJ365" s="54"/>
      <c r="AK365" s="55"/>
      <c r="AL365" s="55"/>
      <c r="AM365" s="55"/>
      <c r="AN365" s="55"/>
      <c r="AO365" s="54"/>
      <c r="AP365" s="51"/>
    </row>
    <row r="366" spans="1:42">
      <c r="A366" s="53"/>
      <c r="B366" s="53"/>
      <c r="C366" s="53"/>
      <c r="D366" s="54"/>
      <c r="E366" s="54"/>
      <c r="F366" s="54"/>
      <c r="G366" s="55"/>
      <c r="H366" s="55"/>
      <c r="I366" s="55"/>
      <c r="J366" s="55"/>
      <c r="K366" s="54"/>
      <c r="L366" s="55"/>
      <c r="M366" s="55"/>
      <c r="N366" s="55"/>
      <c r="O366" s="55"/>
      <c r="P366" s="54"/>
      <c r="Q366" s="55"/>
      <c r="R366" s="55"/>
      <c r="S366" s="55"/>
      <c r="T366" s="55"/>
      <c r="U366" s="54"/>
      <c r="V366" s="55"/>
      <c r="W366" s="55"/>
      <c r="X366" s="55"/>
      <c r="Y366" s="55"/>
      <c r="Z366" s="54"/>
      <c r="AA366" s="55"/>
      <c r="AB366" s="55"/>
      <c r="AC366" s="55"/>
      <c r="AD366" s="55"/>
      <c r="AE366" s="54"/>
      <c r="AF366" s="55"/>
      <c r="AG366" s="55"/>
      <c r="AH366" s="55"/>
      <c r="AI366" s="55"/>
      <c r="AJ366" s="54"/>
      <c r="AK366" s="55"/>
      <c r="AL366" s="55"/>
      <c r="AM366" s="55"/>
      <c r="AN366" s="55"/>
      <c r="AO366" s="54"/>
      <c r="AP366" s="51"/>
    </row>
    <row r="367" spans="1:42">
      <c r="A367" s="53"/>
      <c r="B367" s="53"/>
      <c r="C367" s="53"/>
      <c r="D367" s="54"/>
      <c r="E367" s="54"/>
      <c r="F367" s="54"/>
      <c r="G367" s="55"/>
      <c r="H367" s="55"/>
      <c r="I367" s="55"/>
      <c r="J367" s="55"/>
      <c r="K367" s="54"/>
      <c r="L367" s="55"/>
      <c r="M367" s="55"/>
      <c r="N367" s="55"/>
      <c r="O367" s="55"/>
      <c r="P367" s="54"/>
      <c r="Q367" s="55"/>
      <c r="R367" s="55"/>
      <c r="S367" s="55"/>
      <c r="T367" s="55"/>
      <c r="U367" s="54"/>
      <c r="V367" s="55"/>
      <c r="W367" s="55"/>
      <c r="X367" s="55"/>
      <c r="Y367" s="55"/>
      <c r="Z367" s="54"/>
      <c r="AA367" s="55"/>
      <c r="AB367" s="55"/>
      <c r="AC367" s="55"/>
      <c r="AD367" s="55"/>
      <c r="AE367" s="54"/>
      <c r="AF367" s="55"/>
      <c r="AG367" s="55"/>
      <c r="AH367" s="55"/>
      <c r="AI367" s="55"/>
      <c r="AJ367" s="54"/>
      <c r="AK367" s="55"/>
      <c r="AL367" s="55"/>
      <c r="AM367" s="55"/>
      <c r="AN367" s="55"/>
      <c r="AO367" s="54"/>
      <c r="AP367" s="51"/>
    </row>
    <row r="368" spans="1:42">
      <c r="A368" s="53"/>
      <c r="B368" s="53"/>
      <c r="C368" s="53"/>
      <c r="D368" s="54"/>
      <c r="E368" s="54"/>
      <c r="F368" s="54"/>
      <c r="G368" s="55"/>
      <c r="H368" s="55"/>
      <c r="I368" s="55"/>
      <c r="J368" s="55"/>
      <c r="K368" s="54"/>
      <c r="L368" s="55"/>
      <c r="M368" s="55"/>
      <c r="N368" s="55"/>
      <c r="O368" s="55"/>
      <c r="P368" s="54"/>
      <c r="Q368" s="55"/>
      <c r="R368" s="55"/>
      <c r="S368" s="55"/>
      <c r="T368" s="55"/>
      <c r="U368" s="54"/>
      <c r="V368" s="55"/>
      <c r="W368" s="55"/>
      <c r="X368" s="55"/>
      <c r="Y368" s="55"/>
      <c r="Z368" s="54"/>
      <c r="AA368" s="55"/>
      <c r="AB368" s="55"/>
      <c r="AC368" s="55"/>
      <c r="AD368" s="55"/>
      <c r="AE368" s="54"/>
      <c r="AF368" s="55"/>
      <c r="AG368" s="55"/>
      <c r="AH368" s="55"/>
      <c r="AI368" s="55"/>
      <c r="AJ368" s="54"/>
      <c r="AK368" s="55"/>
      <c r="AL368" s="55"/>
      <c r="AM368" s="55"/>
      <c r="AN368" s="55"/>
      <c r="AO368" s="54"/>
      <c r="AP368" s="51"/>
    </row>
    <row r="369" spans="1:42">
      <c r="A369" s="53"/>
      <c r="B369" s="53"/>
      <c r="C369" s="53"/>
      <c r="D369" s="54"/>
      <c r="E369" s="54"/>
      <c r="F369" s="54"/>
      <c r="G369" s="55"/>
      <c r="H369" s="55"/>
      <c r="I369" s="55"/>
      <c r="J369" s="55"/>
      <c r="K369" s="54"/>
      <c r="L369" s="55"/>
      <c r="M369" s="55"/>
      <c r="N369" s="55"/>
      <c r="O369" s="55"/>
      <c r="P369" s="54"/>
      <c r="Q369" s="55"/>
      <c r="R369" s="55"/>
      <c r="S369" s="55"/>
      <c r="T369" s="55"/>
      <c r="U369" s="54"/>
      <c r="V369" s="55"/>
      <c r="W369" s="55"/>
      <c r="X369" s="55"/>
      <c r="Y369" s="55"/>
      <c r="Z369" s="54"/>
      <c r="AA369" s="55"/>
      <c r="AB369" s="55"/>
      <c r="AC369" s="55"/>
      <c r="AD369" s="55"/>
      <c r="AE369" s="54"/>
      <c r="AF369" s="55"/>
      <c r="AG369" s="55"/>
      <c r="AH369" s="55"/>
      <c r="AI369" s="55"/>
      <c r="AJ369" s="54"/>
      <c r="AK369" s="55"/>
      <c r="AL369" s="55"/>
      <c r="AM369" s="55"/>
      <c r="AN369" s="55"/>
      <c r="AO369" s="54"/>
      <c r="AP369" s="51"/>
    </row>
    <row r="370" spans="1:42">
      <c r="A370" s="53"/>
      <c r="B370" s="53"/>
      <c r="C370" s="53"/>
      <c r="D370" s="54"/>
      <c r="E370" s="54"/>
      <c r="F370" s="54"/>
      <c r="G370" s="55"/>
      <c r="H370" s="55"/>
      <c r="I370" s="55"/>
      <c r="J370" s="55"/>
      <c r="K370" s="54"/>
      <c r="L370" s="55"/>
      <c r="M370" s="55"/>
      <c r="N370" s="55"/>
      <c r="O370" s="55"/>
      <c r="P370" s="54"/>
      <c r="Q370" s="55"/>
      <c r="R370" s="55"/>
      <c r="S370" s="55"/>
      <c r="T370" s="55"/>
      <c r="U370" s="54"/>
      <c r="V370" s="55"/>
      <c r="W370" s="55"/>
      <c r="X370" s="55"/>
      <c r="Y370" s="55"/>
      <c r="Z370" s="54"/>
      <c r="AA370" s="55"/>
      <c r="AB370" s="55"/>
      <c r="AC370" s="55"/>
      <c r="AD370" s="55"/>
      <c r="AE370" s="54"/>
      <c r="AF370" s="55"/>
      <c r="AG370" s="55"/>
      <c r="AH370" s="55"/>
      <c r="AI370" s="55"/>
      <c r="AJ370" s="54"/>
      <c r="AK370" s="55"/>
      <c r="AL370" s="55"/>
      <c r="AM370" s="55"/>
      <c r="AN370" s="55"/>
      <c r="AO370" s="54"/>
      <c r="AP370" s="51"/>
    </row>
    <row r="371" spans="1:42">
      <c r="A371" s="53"/>
      <c r="B371" s="53"/>
      <c r="C371" s="53"/>
      <c r="D371" s="54"/>
      <c r="E371" s="54"/>
      <c r="F371" s="54"/>
      <c r="G371" s="55"/>
      <c r="H371" s="55"/>
      <c r="I371" s="55"/>
      <c r="J371" s="55"/>
      <c r="K371" s="54"/>
      <c r="L371" s="55"/>
      <c r="M371" s="55"/>
      <c r="N371" s="55"/>
      <c r="O371" s="55"/>
      <c r="P371" s="54"/>
      <c r="Q371" s="55"/>
      <c r="R371" s="55"/>
      <c r="S371" s="55"/>
      <c r="T371" s="55"/>
      <c r="U371" s="54"/>
      <c r="V371" s="55"/>
      <c r="W371" s="55"/>
      <c r="X371" s="55"/>
      <c r="Y371" s="55"/>
      <c r="Z371" s="54"/>
      <c r="AA371" s="55"/>
      <c r="AB371" s="55"/>
      <c r="AC371" s="55"/>
      <c r="AD371" s="55"/>
      <c r="AE371" s="54"/>
      <c r="AF371" s="55"/>
      <c r="AG371" s="55"/>
      <c r="AH371" s="55"/>
      <c r="AI371" s="55"/>
      <c r="AJ371" s="54"/>
      <c r="AK371" s="55"/>
      <c r="AL371" s="55"/>
      <c r="AM371" s="55"/>
      <c r="AN371" s="55"/>
      <c r="AO371" s="54"/>
      <c r="AP371" s="51"/>
    </row>
    <row r="372" spans="1:42">
      <c r="A372" s="53"/>
      <c r="B372" s="53"/>
      <c r="C372" s="53"/>
      <c r="D372" s="54"/>
      <c r="E372" s="54"/>
      <c r="F372" s="54"/>
      <c r="G372" s="55"/>
      <c r="H372" s="55"/>
      <c r="I372" s="55"/>
      <c r="J372" s="55"/>
      <c r="K372" s="54"/>
      <c r="L372" s="55"/>
      <c r="M372" s="55"/>
      <c r="N372" s="55"/>
      <c r="O372" s="55"/>
      <c r="P372" s="54"/>
      <c r="Q372" s="55"/>
      <c r="R372" s="55"/>
      <c r="S372" s="55"/>
      <c r="T372" s="55"/>
      <c r="U372" s="54"/>
      <c r="V372" s="55"/>
      <c r="W372" s="55"/>
      <c r="X372" s="55"/>
      <c r="Y372" s="55"/>
      <c r="Z372" s="54"/>
      <c r="AA372" s="55"/>
      <c r="AB372" s="55"/>
      <c r="AC372" s="55"/>
      <c r="AD372" s="55"/>
      <c r="AE372" s="54"/>
      <c r="AF372" s="55"/>
      <c r="AG372" s="55"/>
      <c r="AH372" s="55"/>
      <c r="AI372" s="55"/>
      <c r="AJ372" s="54"/>
      <c r="AK372" s="55"/>
      <c r="AL372" s="55"/>
      <c r="AM372" s="55"/>
      <c r="AN372" s="55"/>
      <c r="AO372" s="54"/>
      <c r="AP372" s="51"/>
    </row>
    <row r="373" spans="1:42">
      <c r="A373" s="53"/>
      <c r="B373" s="53"/>
      <c r="C373" s="53"/>
      <c r="D373" s="54"/>
      <c r="E373" s="54"/>
      <c r="F373" s="54"/>
      <c r="G373" s="55"/>
      <c r="H373" s="55"/>
      <c r="I373" s="55"/>
      <c r="J373" s="55"/>
      <c r="K373" s="54"/>
      <c r="L373" s="55"/>
      <c r="M373" s="55"/>
      <c r="N373" s="55"/>
      <c r="O373" s="55"/>
      <c r="P373" s="54"/>
      <c r="Q373" s="55"/>
      <c r="R373" s="55"/>
      <c r="S373" s="55"/>
      <c r="T373" s="55"/>
      <c r="U373" s="54"/>
      <c r="V373" s="55"/>
      <c r="W373" s="55"/>
      <c r="X373" s="55"/>
      <c r="Y373" s="55"/>
      <c r="Z373" s="54"/>
      <c r="AA373" s="55"/>
      <c r="AB373" s="55"/>
      <c r="AC373" s="55"/>
      <c r="AD373" s="55"/>
      <c r="AE373" s="54"/>
      <c r="AF373" s="55"/>
      <c r="AG373" s="55"/>
      <c r="AH373" s="55"/>
      <c r="AI373" s="55"/>
      <c r="AJ373" s="54"/>
      <c r="AK373" s="55"/>
      <c r="AL373" s="55"/>
      <c r="AM373" s="55"/>
      <c r="AN373" s="55"/>
      <c r="AO373" s="54"/>
      <c r="AP373" s="51"/>
    </row>
    <row r="374" spans="1:42">
      <c r="A374" s="53"/>
      <c r="B374" s="53"/>
      <c r="C374" s="53"/>
      <c r="D374" s="54"/>
      <c r="E374" s="54"/>
      <c r="F374" s="54"/>
      <c r="G374" s="55"/>
      <c r="H374" s="55"/>
      <c r="I374" s="55"/>
      <c r="J374" s="55"/>
      <c r="K374" s="54"/>
      <c r="L374" s="55"/>
      <c r="M374" s="55"/>
      <c r="N374" s="55"/>
      <c r="O374" s="55"/>
      <c r="P374" s="54"/>
      <c r="Q374" s="55"/>
      <c r="R374" s="55"/>
      <c r="S374" s="55"/>
      <c r="T374" s="55"/>
      <c r="U374" s="54"/>
      <c r="V374" s="55"/>
      <c r="W374" s="55"/>
      <c r="X374" s="55"/>
      <c r="Y374" s="55"/>
      <c r="Z374" s="54"/>
      <c r="AA374" s="55"/>
      <c r="AB374" s="55"/>
      <c r="AC374" s="55"/>
      <c r="AD374" s="55"/>
      <c r="AE374" s="54"/>
      <c r="AF374" s="55"/>
      <c r="AG374" s="55"/>
      <c r="AH374" s="55"/>
      <c r="AI374" s="55"/>
      <c r="AJ374" s="54"/>
      <c r="AK374" s="55"/>
      <c r="AL374" s="55"/>
      <c r="AM374" s="55"/>
      <c r="AN374" s="55"/>
      <c r="AO374" s="54"/>
      <c r="AP374" s="51"/>
    </row>
    <row r="375" spans="1:42">
      <c r="A375" s="53"/>
      <c r="B375" s="53"/>
      <c r="C375" s="53"/>
      <c r="D375" s="54"/>
      <c r="E375" s="54"/>
      <c r="F375" s="54"/>
      <c r="G375" s="55"/>
      <c r="H375" s="55"/>
      <c r="I375" s="55"/>
      <c r="J375" s="55"/>
      <c r="K375" s="54"/>
      <c r="L375" s="55"/>
      <c r="M375" s="55"/>
      <c r="N375" s="55"/>
      <c r="O375" s="55"/>
      <c r="P375" s="54"/>
      <c r="Q375" s="55"/>
      <c r="R375" s="55"/>
      <c r="S375" s="55"/>
      <c r="T375" s="55"/>
      <c r="U375" s="54"/>
      <c r="V375" s="55"/>
      <c r="W375" s="55"/>
      <c r="X375" s="55"/>
      <c r="Y375" s="55"/>
      <c r="Z375" s="54"/>
      <c r="AA375" s="55"/>
      <c r="AB375" s="55"/>
      <c r="AC375" s="55"/>
      <c r="AD375" s="55"/>
      <c r="AE375" s="54"/>
      <c r="AF375" s="55"/>
      <c r="AG375" s="55"/>
      <c r="AH375" s="55"/>
      <c r="AI375" s="55"/>
      <c r="AJ375" s="54"/>
      <c r="AK375" s="55"/>
      <c r="AL375" s="55"/>
      <c r="AM375" s="55"/>
      <c r="AN375" s="55"/>
      <c r="AO375" s="54"/>
      <c r="AP375" s="51"/>
    </row>
    <row r="376" spans="1:42">
      <c r="A376" s="53"/>
      <c r="B376" s="53"/>
      <c r="C376" s="53"/>
      <c r="D376" s="54"/>
      <c r="E376" s="54"/>
      <c r="F376" s="54"/>
      <c r="G376" s="55"/>
      <c r="H376" s="55"/>
      <c r="I376" s="55"/>
      <c r="J376" s="55"/>
      <c r="K376" s="54"/>
      <c r="L376" s="55"/>
      <c r="M376" s="55"/>
      <c r="N376" s="55"/>
      <c r="O376" s="55"/>
      <c r="P376" s="54"/>
      <c r="Q376" s="55"/>
      <c r="R376" s="55"/>
      <c r="S376" s="55"/>
      <c r="T376" s="55"/>
      <c r="U376" s="54"/>
      <c r="V376" s="55"/>
      <c r="W376" s="55"/>
      <c r="X376" s="55"/>
      <c r="Y376" s="55"/>
      <c r="Z376" s="54"/>
      <c r="AA376" s="55"/>
      <c r="AB376" s="55"/>
      <c r="AC376" s="55"/>
      <c r="AD376" s="55"/>
      <c r="AE376" s="54"/>
      <c r="AF376" s="55"/>
      <c r="AG376" s="55"/>
      <c r="AH376" s="55"/>
      <c r="AI376" s="55"/>
      <c r="AJ376" s="54"/>
      <c r="AK376" s="55"/>
      <c r="AL376" s="55"/>
      <c r="AM376" s="55"/>
      <c r="AN376" s="55"/>
      <c r="AO376" s="54"/>
      <c r="AP376" s="51"/>
    </row>
    <row r="377" spans="1:42">
      <c r="A377" s="53"/>
      <c r="B377" s="53"/>
      <c r="C377" s="53"/>
      <c r="D377" s="54"/>
      <c r="E377" s="54"/>
      <c r="F377" s="54"/>
      <c r="G377" s="55"/>
      <c r="H377" s="55"/>
      <c r="I377" s="55"/>
      <c r="J377" s="55"/>
      <c r="K377" s="54"/>
      <c r="L377" s="55"/>
      <c r="M377" s="55"/>
      <c r="N377" s="55"/>
      <c r="O377" s="55"/>
      <c r="P377" s="54"/>
      <c r="Q377" s="55"/>
      <c r="R377" s="55"/>
      <c r="S377" s="55"/>
      <c r="T377" s="55"/>
      <c r="U377" s="54"/>
      <c r="V377" s="55"/>
      <c r="W377" s="55"/>
      <c r="X377" s="55"/>
      <c r="Y377" s="55"/>
      <c r="Z377" s="54"/>
      <c r="AA377" s="55"/>
      <c r="AB377" s="55"/>
      <c r="AC377" s="55"/>
      <c r="AD377" s="55"/>
      <c r="AE377" s="54"/>
      <c r="AF377" s="55"/>
      <c r="AG377" s="55"/>
      <c r="AH377" s="55"/>
      <c r="AI377" s="55"/>
      <c r="AJ377" s="54"/>
      <c r="AK377" s="55"/>
      <c r="AL377" s="55"/>
      <c r="AM377" s="55"/>
      <c r="AN377" s="55"/>
      <c r="AO377" s="54"/>
      <c r="AP377" s="51"/>
    </row>
    <row r="378" spans="1:42">
      <c r="A378" s="53"/>
      <c r="B378" s="53"/>
      <c r="C378" s="53"/>
      <c r="D378" s="54"/>
      <c r="E378" s="54"/>
      <c r="F378" s="54"/>
      <c r="G378" s="55"/>
      <c r="H378" s="55"/>
      <c r="I378" s="55"/>
      <c r="J378" s="55"/>
      <c r="K378" s="54"/>
      <c r="L378" s="55"/>
      <c r="M378" s="55"/>
      <c r="N378" s="55"/>
      <c r="O378" s="55"/>
      <c r="P378" s="54"/>
      <c r="Q378" s="55"/>
      <c r="R378" s="55"/>
      <c r="S378" s="55"/>
      <c r="T378" s="55"/>
      <c r="U378" s="54"/>
      <c r="V378" s="55"/>
      <c r="W378" s="55"/>
      <c r="X378" s="55"/>
      <c r="Y378" s="55"/>
      <c r="Z378" s="54"/>
      <c r="AA378" s="55"/>
      <c r="AB378" s="55"/>
      <c r="AC378" s="55"/>
      <c r="AD378" s="55"/>
      <c r="AE378" s="54"/>
      <c r="AF378" s="55"/>
      <c r="AG378" s="55"/>
      <c r="AH378" s="55"/>
      <c r="AI378" s="55"/>
      <c r="AJ378" s="54"/>
      <c r="AK378" s="55"/>
      <c r="AL378" s="55"/>
      <c r="AM378" s="55"/>
      <c r="AN378" s="55"/>
      <c r="AO378" s="54"/>
      <c r="AP378" s="51"/>
    </row>
    <row r="379" spans="1:42">
      <c r="A379" s="53"/>
      <c r="B379" s="53"/>
      <c r="C379" s="53"/>
      <c r="D379" s="54"/>
      <c r="E379" s="54"/>
      <c r="F379" s="54"/>
      <c r="G379" s="55"/>
      <c r="H379" s="55"/>
      <c r="I379" s="55"/>
      <c r="J379" s="55"/>
      <c r="K379" s="54"/>
      <c r="L379" s="55"/>
      <c r="M379" s="55"/>
      <c r="N379" s="55"/>
      <c r="O379" s="55"/>
      <c r="P379" s="54"/>
      <c r="Q379" s="55"/>
      <c r="R379" s="55"/>
      <c r="S379" s="55"/>
      <c r="T379" s="55"/>
      <c r="U379" s="54"/>
      <c r="V379" s="55"/>
      <c r="W379" s="55"/>
      <c r="X379" s="55"/>
      <c r="Y379" s="55"/>
      <c r="Z379" s="54"/>
      <c r="AA379" s="55"/>
      <c r="AB379" s="55"/>
      <c r="AC379" s="55"/>
      <c r="AD379" s="55"/>
      <c r="AE379" s="54"/>
      <c r="AF379" s="55"/>
      <c r="AG379" s="55"/>
      <c r="AH379" s="55"/>
      <c r="AI379" s="55"/>
      <c r="AJ379" s="54"/>
      <c r="AK379" s="55"/>
      <c r="AL379" s="55"/>
      <c r="AM379" s="55"/>
      <c r="AN379" s="55"/>
      <c r="AO379" s="54"/>
      <c r="AP379" s="51"/>
    </row>
    <row r="380" spans="1:42">
      <c r="A380" s="53"/>
      <c r="B380" s="53"/>
      <c r="C380" s="53"/>
      <c r="D380" s="54"/>
      <c r="E380" s="54"/>
      <c r="F380" s="54"/>
      <c r="G380" s="55"/>
      <c r="H380" s="55"/>
      <c r="I380" s="55"/>
      <c r="J380" s="55"/>
      <c r="K380" s="54"/>
      <c r="L380" s="55"/>
      <c r="M380" s="55"/>
      <c r="N380" s="55"/>
      <c r="O380" s="55"/>
      <c r="P380" s="54"/>
      <c r="Q380" s="55"/>
      <c r="R380" s="55"/>
      <c r="S380" s="55"/>
      <c r="T380" s="55"/>
      <c r="U380" s="54"/>
      <c r="V380" s="55"/>
      <c r="W380" s="55"/>
      <c r="X380" s="55"/>
      <c r="Y380" s="55"/>
      <c r="Z380" s="54"/>
      <c r="AA380" s="55"/>
      <c r="AB380" s="55"/>
      <c r="AC380" s="55"/>
      <c r="AD380" s="55"/>
      <c r="AE380" s="54"/>
      <c r="AF380" s="55"/>
      <c r="AG380" s="55"/>
      <c r="AH380" s="55"/>
      <c r="AI380" s="55"/>
      <c r="AJ380" s="54"/>
      <c r="AK380" s="55"/>
      <c r="AL380" s="55"/>
      <c r="AM380" s="55"/>
      <c r="AN380" s="55"/>
      <c r="AO380" s="54"/>
      <c r="AP380" s="51"/>
    </row>
    <row r="381" spans="1:42">
      <c r="A381" s="53"/>
      <c r="B381" s="53"/>
      <c r="C381" s="53"/>
      <c r="D381" s="54"/>
      <c r="E381" s="54"/>
      <c r="F381" s="54"/>
      <c r="G381" s="55"/>
      <c r="H381" s="55"/>
      <c r="I381" s="55"/>
      <c r="J381" s="55"/>
      <c r="K381" s="54"/>
      <c r="L381" s="55"/>
      <c r="M381" s="55"/>
      <c r="N381" s="55"/>
      <c r="O381" s="55"/>
      <c r="P381" s="54"/>
      <c r="Q381" s="55"/>
      <c r="R381" s="55"/>
      <c r="S381" s="55"/>
      <c r="T381" s="55"/>
      <c r="U381" s="54"/>
      <c r="V381" s="55"/>
      <c r="W381" s="55"/>
      <c r="X381" s="55"/>
      <c r="Y381" s="55"/>
      <c r="Z381" s="54"/>
      <c r="AA381" s="55"/>
      <c r="AB381" s="55"/>
      <c r="AC381" s="55"/>
      <c r="AD381" s="55"/>
      <c r="AE381" s="54"/>
      <c r="AF381" s="55"/>
      <c r="AG381" s="55"/>
      <c r="AH381" s="55"/>
      <c r="AI381" s="55"/>
      <c r="AJ381" s="54"/>
      <c r="AK381" s="55"/>
      <c r="AL381" s="55"/>
      <c r="AM381" s="55"/>
      <c r="AN381" s="55"/>
      <c r="AO381" s="54"/>
      <c r="AP381" s="51"/>
    </row>
    <row r="382" spans="1:42">
      <c r="A382" s="53"/>
      <c r="B382" s="53"/>
      <c r="C382" s="53"/>
      <c r="D382" s="54"/>
      <c r="E382" s="54"/>
      <c r="F382" s="54"/>
      <c r="G382" s="55"/>
      <c r="H382" s="55"/>
      <c r="I382" s="55"/>
      <c r="J382" s="55"/>
      <c r="K382" s="54"/>
      <c r="L382" s="55"/>
      <c r="M382" s="55"/>
      <c r="N382" s="55"/>
      <c r="O382" s="55"/>
      <c r="P382" s="54"/>
      <c r="Q382" s="55"/>
      <c r="R382" s="55"/>
      <c r="S382" s="55"/>
      <c r="T382" s="55"/>
      <c r="U382" s="54"/>
      <c r="V382" s="55"/>
      <c r="W382" s="55"/>
      <c r="X382" s="55"/>
      <c r="Y382" s="55"/>
      <c r="Z382" s="54"/>
      <c r="AA382" s="55"/>
      <c r="AB382" s="55"/>
      <c r="AC382" s="55"/>
      <c r="AD382" s="55"/>
      <c r="AE382" s="54"/>
      <c r="AF382" s="55"/>
      <c r="AG382" s="55"/>
      <c r="AH382" s="55"/>
      <c r="AI382" s="55"/>
      <c r="AJ382" s="54"/>
      <c r="AK382" s="55"/>
      <c r="AL382" s="55"/>
      <c r="AM382" s="55"/>
      <c r="AN382" s="55"/>
      <c r="AO382" s="54"/>
      <c r="AP382" s="51"/>
    </row>
    <row r="383" spans="1:42">
      <c r="A383" s="53"/>
      <c r="B383" s="53"/>
      <c r="C383" s="53"/>
      <c r="D383" s="54"/>
      <c r="E383" s="54"/>
      <c r="F383" s="54"/>
      <c r="G383" s="55"/>
      <c r="H383" s="55"/>
      <c r="I383" s="55"/>
      <c r="J383" s="55"/>
      <c r="K383" s="54"/>
      <c r="L383" s="55"/>
      <c r="M383" s="55"/>
      <c r="N383" s="55"/>
      <c r="O383" s="55"/>
      <c r="P383" s="54"/>
      <c r="Q383" s="55"/>
      <c r="R383" s="55"/>
      <c r="S383" s="55"/>
      <c r="T383" s="55"/>
      <c r="U383" s="54"/>
      <c r="V383" s="55"/>
      <c r="W383" s="55"/>
      <c r="X383" s="55"/>
      <c r="Y383" s="55"/>
      <c r="Z383" s="54"/>
      <c r="AA383" s="55"/>
      <c r="AB383" s="55"/>
      <c r="AC383" s="55"/>
      <c r="AD383" s="55"/>
      <c r="AE383" s="54"/>
      <c r="AF383" s="55"/>
      <c r="AG383" s="55"/>
      <c r="AH383" s="55"/>
      <c r="AI383" s="55"/>
      <c r="AJ383" s="54"/>
      <c r="AK383" s="55"/>
      <c r="AL383" s="55"/>
      <c r="AM383" s="55"/>
      <c r="AN383" s="55"/>
      <c r="AO383" s="54"/>
      <c r="AP383" s="51"/>
    </row>
    <row r="384" spans="1:42">
      <c r="A384" s="53"/>
      <c r="B384" s="53"/>
      <c r="C384" s="53"/>
      <c r="D384" s="54"/>
      <c r="E384" s="54"/>
      <c r="F384" s="54"/>
      <c r="G384" s="55"/>
      <c r="H384" s="55"/>
      <c r="I384" s="55"/>
      <c r="J384" s="55"/>
      <c r="K384" s="54"/>
      <c r="L384" s="55"/>
      <c r="M384" s="55"/>
      <c r="N384" s="55"/>
      <c r="O384" s="55"/>
      <c r="P384" s="54"/>
      <c r="Q384" s="55"/>
      <c r="R384" s="55"/>
      <c r="S384" s="55"/>
      <c r="T384" s="55"/>
      <c r="U384" s="54"/>
      <c r="V384" s="55"/>
      <c r="W384" s="55"/>
      <c r="X384" s="55"/>
      <c r="Y384" s="55"/>
      <c r="Z384" s="54"/>
      <c r="AA384" s="55"/>
      <c r="AB384" s="55"/>
      <c r="AC384" s="55"/>
      <c r="AD384" s="55"/>
      <c r="AE384" s="54"/>
      <c r="AF384" s="55"/>
      <c r="AG384" s="55"/>
      <c r="AH384" s="55"/>
      <c r="AI384" s="55"/>
      <c r="AJ384" s="54"/>
      <c r="AK384" s="55"/>
      <c r="AL384" s="55"/>
      <c r="AM384" s="55"/>
      <c r="AN384" s="55"/>
      <c r="AO384" s="54"/>
      <c r="AP384" s="51"/>
    </row>
    <row r="385" spans="1:42">
      <c r="A385" s="53"/>
      <c r="B385" s="53"/>
      <c r="C385" s="53"/>
      <c r="D385" s="54"/>
      <c r="E385" s="54"/>
      <c r="F385" s="54"/>
      <c r="G385" s="55"/>
      <c r="H385" s="55"/>
      <c r="I385" s="55"/>
      <c r="J385" s="55"/>
      <c r="K385" s="54"/>
      <c r="L385" s="55"/>
      <c r="M385" s="55"/>
      <c r="N385" s="55"/>
      <c r="O385" s="55"/>
      <c r="P385" s="54"/>
      <c r="Q385" s="55"/>
      <c r="R385" s="55"/>
      <c r="S385" s="55"/>
      <c r="T385" s="55"/>
      <c r="U385" s="54"/>
      <c r="V385" s="55"/>
      <c r="W385" s="55"/>
      <c r="X385" s="55"/>
      <c r="Y385" s="55"/>
      <c r="Z385" s="54"/>
      <c r="AA385" s="55"/>
      <c r="AB385" s="55"/>
      <c r="AC385" s="55"/>
      <c r="AD385" s="55"/>
      <c r="AE385" s="54"/>
      <c r="AF385" s="55"/>
      <c r="AG385" s="55"/>
      <c r="AH385" s="55"/>
      <c r="AI385" s="55"/>
      <c r="AJ385" s="54"/>
      <c r="AK385" s="55"/>
      <c r="AL385" s="55"/>
      <c r="AM385" s="55"/>
      <c r="AN385" s="55"/>
      <c r="AO385" s="54"/>
      <c r="AP385" s="51"/>
    </row>
    <row r="386" spans="1:42">
      <c r="A386" s="53"/>
      <c r="B386" s="53"/>
      <c r="C386" s="53"/>
      <c r="D386" s="54"/>
      <c r="E386" s="54"/>
      <c r="F386" s="54"/>
      <c r="G386" s="55"/>
      <c r="H386" s="55"/>
      <c r="I386" s="55"/>
      <c r="J386" s="55"/>
      <c r="K386" s="54"/>
      <c r="L386" s="55"/>
      <c r="M386" s="55"/>
      <c r="N386" s="55"/>
      <c r="O386" s="55"/>
      <c r="P386" s="54"/>
      <c r="Q386" s="55"/>
      <c r="R386" s="55"/>
      <c r="S386" s="55"/>
      <c r="T386" s="55"/>
      <c r="U386" s="54"/>
      <c r="V386" s="55"/>
      <c r="W386" s="55"/>
      <c r="X386" s="55"/>
      <c r="Y386" s="55"/>
      <c r="Z386" s="54"/>
      <c r="AA386" s="55"/>
      <c r="AB386" s="55"/>
      <c r="AC386" s="55"/>
      <c r="AD386" s="55"/>
      <c r="AE386" s="54"/>
      <c r="AF386" s="55"/>
      <c r="AG386" s="55"/>
      <c r="AH386" s="55"/>
      <c r="AI386" s="55"/>
      <c r="AJ386" s="54"/>
      <c r="AK386" s="55"/>
      <c r="AL386" s="55"/>
      <c r="AM386" s="55"/>
      <c r="AN386" s="55"/>
      <c r="AO386" s="54"/>
      <c r="AP386" s="51"/>
    </row>
    <row r="387" spans="1:42">
      <c r="A387" s="53"/>
      <c r="B387" s="53"/>
      <c r="C387" s="53"/>
      <c r="D387" s="54"/>
      <c r="E387" s="54"/>
      <c r="F387" s="54"/>
      <c r="G387" s="55"/>
      <c r="H387" s="55"/>
      <c r="I387" s="55"/>
      <c r="J387" s="55"/>
      <c r="K387" s="54"/>
      <c r="L387" s="55"/>
      <c r="M387" s="55"/>
      <c r="N387" s="55"/>
      <c r="O387" s="55"/>
      <c r="P387" s="54"/>
      <c r="Q387" s="55"/>
      <c r="R387" s="55"/>
      <c r="S387" s="55"/>
      <c r="T387" s="55"/>
      <c r="U387" s="54"/>
      <c r="V387" s="55"/>
      <c r="W387" s="55"/>
      <c r="X387" s="55"/>
      <c r="Y387" s="55"/>
      <c r="Z387" s="54"/>
      <c r="AA387" s="55"/>
      <c r="AB387" s="55"/>
      <c r="AC387" s="55"/>
      <c r="AD387" s="55"/>
      <c r="AE387" s="54"/>
      <c r="AF387" s="55"/>
      <c r="AG387" s="55"/>
      <c r="AH387" s="55"/>
      <c r="AI387" s="55"/>
      <c r="AJ387" s="54"/>
      <c r="AK387" s="55"/>
      <c r="AL387" s="55"/>
      <c r="AM387" s="55"/>
      <c r="AN387" s="55"/>
      <c r="AO387" s="54"/>
      <c r="AP387" s="51"/>
    </row>
    <row r="388" spans="1:42">
      <c r="A388" s="53"/>
      <c r="B388" s="53"/>
      <c r="C388" s="53"/>
      <c r="D388" s="54"/>
      <c r="E388" s="54"/>
      <c r="F388" s="54"/>
      <c r="G388" s="55"/>
      <c r="H388" s="55"/>
      <c r="I388" s="55"/>
      <c r="J388" s="55"/>
      <c r="K388" s="54"/>
      <c r="L388" s="55"/>
      <c r="M388" s="55"/>
      <c r="N388" s="55"/>
      <c r="O388" s="55"/>
      <c r="P388" s="54"/>
      <c r="Q388" s="55"/>
      <c r="R388" s="55"/>
      <c r="S388" s="55"/>
      <c r="T388" s="55"/>
      <c r="U388" s="54"/>
      <c r="V388" s="55"/>
      <c r="W388" s="55"/>
      <c r="X388" s="55"/>
      <c r="Y388" s="55"/>
      <c r="Z388" s="54"/>
      <c r="AA388" s="55"/>
      <c r="AB388" s="55"/>
      <c r="AC388" s="55"/>
      <c r="AD388" s="55"/>
      <c r="AE388" s="54"/>
      <c r="AF388" s="55"/>
      <c r="AG388" s="55"/>
      <c r="AH388" s="55"/>
      <c r="AI388" s="55"/>
      <c r="AJ388" s="54"/>
      <c r="AK388" s="55"/>
      <c r="AL388" s="55"/>
      <c r="AM388" s="55"/>
      <c r="AN388" s="55"/>
      <c r="AO388" s="54"/>
      <c r="AP388" s="51"/>
    </row>
    <row r="389" spans="1:42">
      <c r="A389" s="53"/>
      <c r="B389" s="53"/>
      <c r="C389" s="53"/>
      <c r="D389" s="54"/>
      <c r="E389" s="54"/>
      <c r="F389" s="54"/>
      <c r="G389" s="55"/>
      <c r="H389" s="55"/>
      <c r="I389" s="55"/>
      <c r="J389" s="55"/>
      <c r="K389" s="54"/>
      <c r="L389" s="55"/>
      <c r="M389" s="55"/>
      <c r="N389" s="55"/>
      <c r="O389" s="55"/>
      <c r="P389" s="54"/>
      <c r="Q389" s="55"/>
      <c r="R389" s="55"/>
      <c r="S389" s="55"/>
      <c r="T389" s="55"/>
      <c r="U389" s="54"/>
      <c r="V389" s="55"/>
      <c r="W389" s="55"/>
      <c r="X389" s="55"/>
      <c r="Y389" s="55"/>
      <c r="Z389" s="54"/>
      <c r="AA389" s="55"/>
      <c r="AB389" s="55"/>
      <c r="AC389" s="55"/>
      <c r="AD389" s="55"/>
      <c r="AE389" s="54"/>
      <c r="AF389" s="55"/>
      <c r="AG389" s="55"/>
      <c r="AH389" s="55"/>
      <c r="AI389" s="55"/>
      <c r="AJ389" s="54"/>
      <c r="AK389" s="55"/>
      <c r="AL389" s="55"/>
      <c r="AM389" s="55"/>
      <c r="AN389" s="55"/>
      <c r="AO389" s="54"/>
      <c r="AP389" s="51"/>
    </row>
    <row r="390" spans="1:42">
      <c r="A390" s="53"/>
      <c r="B390" s="53"/>
      <c r="C390" s="53"/>
      <c r="D390" s="54"/>
      <c r="E390" s="54"/>
      <c r="F390" s="54"/>
      <c r="G390" s="55"/>
      <c r="H390" s="55"/>
      <c r="I390" s="55"/>
      <c r="J390" s="55"/>
      <c r="K390" s="54"/>
      <c r="L390" s="55"/>
      <c r="M390" s="55"/>
      <c r="N390" s="55"/>
      <c r="O390" s="55"/>
      <c r="P390" s="54"/>
      <c r="Q390" s="55"/>
      <c r="R390" s="55"/>
      <c r="S390" s="55"/>
      <c r="T390" s="55"/>
      <c r="U390" s="54"/>
      <c r="V390" s="55"/>
      <c r="W390" s="55"/>
      <c r="X390" s="55"/>
      <c r="Y390" s="55"/>
      <c r="Z390" s="54"/>
      <c r="AA390" s="55"/>
      <c r="AB390" s="55"/>
      <c r="AC390" s="55"/>
      <c r="AD390" s="55"/>
      <c r="AE390" s="54"/>
      <c r="AF390" s="55"/>
      <c r="AG390" s="55"/>
      <c r="AH390" s="55"/>
      <c r="AI390" s="55"/>
      <c r="AJ390" s="54"/>
      <c r="AK390" s="55"/>
      <c r="AL390" s="55"/>
      <c r="AM390" s="55"/>
      <c r="AN390" s="55"/>
      <c r="AO390" s="54"/>
      <c r="AP390" s="51"/>
    </row>
    <row r="391" spans="1:42">
      <c r="A391" s="53"/>
      <c r="B391" s="53"/>
      <c r="C391" s="53"/>
      <c r="D391" s="54"/>
      <c r="E391" s="54"/>
      <c r="F391" s="54"/>
      <c r="G391" s="55"/>
      <c r="H391" s="55"/>
      <c r="I391" s="55"/>
      <c r="J391" s="55"/>
      <c r="K391" s="54"/>
      <c r="L391" s="55"/>
      <c r="M391" s="55"/>
      <c r="N391" s="55"/>
      <c r="O391" s="55"/>
      <c r="P391" s="54"/>
      <c r="Q391" s="55"/>
      <c r="R391" s="55"/>
      <c r="S391" s="55"/>
      <c r="T391" s="55"/>
      <c r="U391" s="54"/>
      <c r="V391" s="55"/>
      <c r="W391" s="55"/>
      <c r="X391" s="55"/>
      <c r="Y391" s="55"/>
      <c r="Z391" s="54"/>
      <c r="AA391" s="55"/>
      <c r="AB391" s="55"/>
      <c r="AC391" s="55"/>
      <c r="AD391" s="55"/>
      <c r="AE391" s="54"/>
      <c r="AF391" s="55"/>
      <c r="AG391" s="55"/>
      <c r="AH391" s="55"/>
      <c r="AI391" s="55"/>
      <c r="AJ391" s="54"/>
      <c r="AK391" s="55"/>
      <c r="AL391" s="55"/>
      <c r="AM391" s="55"/>
      <c r="AN391" s="55"/>
      <c r="AO391" s="54"/>
      <c r="AP391" s="51"/>
    </row>
    <row r="392" spans="1:42">
      <c r="A392" s="53"/>
      <c r="B392" s="53"/>
      <c r="C392" s="53"/>
      <c r="D392" s="54"/>
      <c r="E392" s="54"/>
      <c r="F392" s="54"/>
      <c r="G392" s="55"/>
      <c r="H392" s="55"/>
      <c r="I392" s="55"/>
      <c r="J392" s="55"/>
      <c r="K392" s="54"/>
      <c r="L392" s="55"/>
      <c r="M392" s="55"/>
      <c r="N392" s="55"/>
      <c r="O392" s="55"/>
      <c r="P392" s="54"/>
      <c r="Q392" s="55"/>
      <c r="R392" s="55"/>
      <c r="S392" s="55"/>
      <c r="T392" s="55"/>
      <c r="U392" s="54"/>
      <c r="V392" s="55"/>
      <c r="W392" s="55"/>
      <c r="X392" s="55"/>
      <c r="Y392" s="55"/>
      <c r="Z392" s="54"/>
      <c r="AA392" s="55"/>
      <c r="AB392" s="55"/>
      <c r="AC392" s="55"/>
      <c r="AD392" s="55"/>
      <c r="AE392" s="54"/>
      <c r="AF392" s="55"/>
      <c r="AG392" s="55"/>
      <c r="AH392" s="55"/>
      <c r="AI392" s="55"/>
      <c r="AJ392" s="54"/>
      <c r="AK392" s="55"/>
      <c r="AL392" s="55"/>
      <c r="AM392" s="55"/>
      <c r="AN392" s="55"/>
      <c r="AO392" s="54"/>
      <c r="AP392" s="51"/>
    </row>
    <row r="393" spans="1:42">
      <c r="A393" s="53"/>
      <c r="B393" s="53"/>
      <c r="C393" s="53"/>
      <c r="D393" s="54"/>
      <c r="E393" s="54"/>
      <c r="F393" s="54"/>
      <c r="G393" s="55"/>
      <c r="H393" s="55"/>
      <c r="I393" s="55"/>
      <c r="J393" s="55"/>
      <c r="K393" s="54"/>
      <c r="L393" s="55"/>
      <c r="M393" s="55"/>
      <c r="N393" s="55"/>
      <c r="O393" s="55"/>
      <c r="P393" s="54"/>
      <c r="Q393" s="55"/>
      <c r="R393" s="55"/>
      <c r="S393" s="55"/>
      <c r="T393" s="55"/>
      <c r="U393" s="54"/>
      <c r="V393" s="55"/>
      <c r="W393" s="55"/>
      <c r="X393" s="55"/>
      <c r="Y393" s="55"/>
      <c r="Z393" s="54"/>
      <c r="AA393" s="55"/>
      <c r="AB393" s="55"/>
      <c r="AC393" s="55"/>
      <c r="AD393" s="55"/>
      <c r="AE393" s="54"/>
      <c r="AF393" s="55"/>
      <c r="AG393" s="55"/>
      <c r="AH393" s="55"/>
      <c r="AI393" s="55"/>
      <c r="AJ393" s="54"/>
      <c r="AK393" s="55"/>
      <c r="AL393" s="55"/>
      <c r="AM393" s="55"/>
      <c r="AN393" s="55"/>
      <c r="AO393" s="54"/>
      <c r="AP393" s="51"/>
    </row>
    <row r="394" spans="1:42">
      <c r="A394" s="53"/>
      <c r="B394" s="53"/>
      <c r="C394" s="53"/>
      <c r="D394" s="54"/>
      <c r="E394" s="54"/>
      <c r="F394" s="54"/>
      <c r="G394" s="55"/>
      <c r="H394" s="55"/>
      <c r="I394" s="55"/>
      <c r="J394" s="55"/>
      <c r="K394" s="54"/>
      <c r="L394" s="55"/>
      <c r="M394" s="55"/>
      <c r="N394" s="55"/>
      <c r="O394" s="55"/>
      <c r="P394" s="54"/>
      <c r="Q394" s="55"/>
      <c r="R394" s="55"/>
      <c r="S394" s="55"/>
      <c r="T394" s="55"/>
      <c r="U394" s="54"/>
      <c r="V394" s="55"/>
      <c r="W394" s="55"/>
      <c r="X394" s="55"/>
      <c r="Y394" s="55"/>
      <c r="Z394" s="54"/>
      <c r="AA394" s="55"/>
      <c r="AB394" s="55"/>
      <c r="AC394" s="55"/>
      <c r="AD394" s="55"/>
      <c r="AE394" s="54"/>
      <c r="AF394" s="55"/>
      <c r="AG394" s="55"/>
      <c r="AH394" s="55"/>
      <c r="AI394" s="55"/>
      <c r="AJ394" s="54"/>
      <c r="AK394" s="55"/>
      <c r="AL394" s="55"/>
      <c r="AM394" s="55"/>
      <c r="AN394" s="55"/>
      <c r="AO394" s="54"/>
      <c r="AP394" s="51"/>
    </row>
    <row r="395" spans="1:42">
      <c r="A395" s="53"/>
      <c r="B395" s="53"/>
      <c r="C395" s="53"/>
      <c r="D395" s="54"/>
      <c r="E395" s="54"/>
      <c r="F395" s="54"/>
      <c r="G395" s="55"/>
      <c r="H395" s="55"/>
      <c r="I395" s="55"/>
      <c r="J395" s="55"/>
      <c r="K395" s="54"/>
      <c r="L395" s="55"/>
      <c r="M395" s="55"/>
      <c r="N395" s="55"/>
      <c r="O395" s="55"/>
      <c r="P395" s="54"/>
      <c r="Q395" s="55"/>
      <c r="R395" s="55"/>
      <c r="S395" s="55"/>
      <c r="T395" s="55"/>
      <c r="U395" s="54"/>
      <c r="V395" s="55"/>
      <c r="W395" s="55"/>
      <c r="X395" s="55"/>
      <c r="Y395" s="55"/>
      <c r="Z395" s="54"/>
      <c r="AA395" s="55"/>
      <c r="AB395" s="55"/>
      <c r="AC395" s="55"/>
      <c r="AD395" s="55"/>
      <c r="AE395" s="54"/>
      <c r="AF395" s="55"/>
      <c r="AG395" s="55"/>
      <c r="AH395" s="55"/>
      <c r="AI395" s="55"/>
      <c r="AJ395" s="54"/>
      <c r="AK395" s="55"/>
      <c r="AL395" s="55"/>
      <c r="AM395" s="55"/>
      <c r="AN395" s="55"/>
      <c r="AO395" s="54"/>
      <c r="AP395" s="51"/>
    </row>
    <row r="396" spans="1:42">
      <c r="A396" s="53"/>
      <c r="B396" s="53"/>
      <c r="C396" s="53"/>
      <c r="D396" s="54"/>
      <c r="E396" s="54"/>
      <c r="F396" s="54"/>
      <c r="G396" s="55"/>
      <c r="H396" s="55"/>
      <c r="I396" s="55"/>
      <c r="J396" s="55"/>
      <c r="K396" s="54"/>
      <c r="L396" s="55"/>
      <c r="M396" s="55"/>
      <c r="N396" s="55"/>
      <c r="O396" s="55"/>
      <c r="P396" s="54"/>
      <c r="Q396" s="55"/>
      <c r="R396" s="55"/>
      <c r="S396" s="55"/>
      <c r="T396" s="55"/>
      <c r="U396" s="54"/>
      <c r="V396" s="55"/>
      <c r="W396" s="55"/>
      <c r="X396" s="55"/>
      <c r="Y396" s="55"/>
      <c r="Z396" s="54"/>
      <c r="AA396" s="55"/>
      <c r="AB396" s="55"/>
      <c r="AC396" s="55"/>
      <c r="AD396" s="55"/>
      <c r="AE396" s="54"/>
      <c r="AF396" s="55"/>
      <c r="AG396" s="55"/>
      <c r="AH396" s="55"/>
      <c r="AI396" s="55"/>
      <c r="AJ396" s="54"/>
      <c r="AK396" s="55"/>
      <c r="AL396" s="55"/>
      <c r="AM396" s="55"/>
      <c r="AN396" s="55"/>
      <c r="AO396" s="54"/>
      <c r="AP396" s="51"/>
    </row>
    <row r="397" spans="1:42">
      <c r="A397" s="53"/>
      <c r="B397" s="53"/>
      <c r="C397" s="53"/>
      <c r="D397" s="54"/>
      <c r="E397" s="54"/>
      <c r="F397" s="54"/>
      <c r="G397" s="55"/>
      <c r="H397" s="55"/>
      <c r="I397" s="55"/>
      <c r="J397" s="55"/>
      <c r="K397" s="54"/>
      <c r="L397" s="55"/>
      <c r="M397" s="55"/>
      <c r="N397" s="55"/>
      <c r="O397" s="55"/>
      <c r="P397" s="54"/>
      <c r="Q397" s="55"/>
      <c r="R397" s="55"/>
      <c r="S397" s="55"/>
      <c r="T397" s="55"/>
      <c r="U397" s="54"/>
      <c r="V397" s="55"/>
      <c r="W397" s="55"/>
      <c r="X397" s="55"/>
      <c r="Y397" s="55"/>
      <c r="Z397" s="54"/>
      <c r="AA397" s="55"/>
      <c r="AB397" s="55"/>
      <c r="AC397" s="55"/>
      <c r="AD397" s="55"/>
      <c r="AE397" s="54"/>
      <c r="AF397" s="55"/>
      <c r="AG397" s="55"/>
      <c r="AH397" s="55"/>
      <c r="AI397" s="55"/>
      <c r="AJ397" s="54"/>
      <c r="AK397" s="55"/>
      <c r="AL397" s="55"/>
      <c r="AM397" s="55"/>
      <c r="AN397" s="55"/>
      <c r="AO397" s="54"/>
      <c r="AP397" s="51"/>
    </row>
    <row r="398" spans="1:42">
      <c r="A398" s="53"/>
      <c r="B398" s="53"/>
      <c r="C398" s="53"/>
      <c r="D398" s="54"/>
      <c r="E398" s="54"/>
      <c r="F398" s="54"/>
      <c r="G398" s="55"/>
      <c r="H398" s="55"/>
      <c r="I398" s="55"/>
      <c r="J398" s="55"/>
      <c r="K398" s="54"/>
      <c r="L398" s="55"/>
      <c r="M398" s="55"/>
      <c r="N398" s="55"/>
      <c r="O398" s="55"/>
      <c r="P398" s="54"/>
      <c r="Q398" s="55"/>
      <c r="R398" s="55"/>
      <c r="S398" s="55"/>
      <c r="T398" s="55"/>
      <c r="U398" s="54"/>
      <c r="V398" s="55"/>
      <c r="W398" s="55"/>
      <c r="X398" s="55"/>
      <c r="Y398" s="55"/>
      <c r="Z398" s="54"/>
      <c r="AA398" s="55"/>
      <c r="AB398" s="55"/>
      <c r="AC398" s="55"/>
      <c r="AD398" s="55"/>
      <c r="AE398" s="54"/>
      <c r="AF398" s="55"/>
      <c r="AG398" s="55"/>
      <c r="AH398" s="55"/>
      <c r="AI398" s="55"/>
      <c r="AJ398" s="54"/>
      <c r="AK398" s="55"/>
      <c r="AL398" s="55"/>
      <c r="AM398" s="55"/>
      <c r="AN398" s="55"/>
      <c r="AO398" s="54"/>
      <c r="AP398" s="51"/>
    </row>
    <row r="399" spans="1:42">
      <c r="A399" s="53"/>
      <c r="B399" s="53"/>
      <c r="C399" s="53"/>
      <c r="D399" s="54"/>
      <c r="E399" s="54"/>
      <c r="F399" s="54"/>
      <c r="G399" s="55"/>
      <c r="H399" s="55"/>
      <c r="I399" s="55"/>
      <c r="J399" s="55"/>
      <c r="K399" s="54"/>
      <c r="L399" s="55"/>
      <c r="M399" s="55"/>
      <c r="N399" s="55"/>
      <c r="O399" s="55"/>
      <c r="P399" s="54"/>
      <c r="Q399" s="55"/>
      <c r="R399" s="55"/>
      <c r="S399" s="55"/>
      <c r="T399" s="55"/>
      <c r="U399" s="54"/>
      <c r="V399" s="55"/>
      <c r="W399" s="55"/>
      <c r="X399" s="55"/>
      <c r="Y399" s="55"/>
      <c r="Z399" s="54"/>
      <c r="AA399" s="55"/>
      <c r="AB399" s="55"/>
      <c r="AC399" s="55"/>
      <c r="AD399" s="55"/>
      <c r="AE399" s="54"/>
      <c r="AF399" s="55"/>
      <c r="AG399" s="55"/>
      <c r="AH399" s="55"/>
      <c r="AI399" s="55"/>
      <c r="AJ399" s="54"/>
      <c r="AK399" s="55"/>
      <c r="AL399" s="55"/>
      <c r="AM399" s="55"/>
      <c r="AN399" s="55"/>
      <c r="AO399" s="54"/>
      <c r="AP399" s="51"/>
    </row>
    <row r="400" spans="1:42">
      <c r="A400" s="53"/>
      <c r="B400" s="53"/>
      <c r="C400" s="53"/>
      <c r="D400" s="54"/>
      <c r="E400" s="54"/>
      <c r="F400" s="54"/>
      <c r="G400" s="55"/>
      <c r="H400" s="55"/>
      <c r="I400" s="55"/>
      <c r="J400" s="55"/>
      <c r="K400" s="54"/>
      <c r="L400" s="55"/>
      <c r="M400" s="55"/>
      <c r="N400" s="55"/>
      <c r="O400" s="55"/>
      <c r="P400" s="54"/>
      <c r="Q400" s="55"/>
      <c r="R400" s="55"/>
      <c r="S400" s="55"/>
      <c r="T400" s="55"/>
      <c r="U400" s="54"/>
      <c r="V400" s="55"/>
      <c r="W400" s="55"/>
      <c r="X400" s="55"/>
      <c r="Y400" s="55"/>
      <c r="Z400" s="54"/>
      <c r="AA400" s="55"/>
      <c r="AB400" s="55"/>
      <c r="AC400" s="55"/>
      <c r="AD400" s="55"/>
      <c r="AE400" s="54"/>
      <c r="AF400" s="55"/>
      <c r="AG400" s="55"/>
      <c r="AH400" s="55"/>
      <c r="AI400" s="55"/>
      <c r="AJ400" s="54"/>
      <c r="AK400" s="55"/>
      <c r="AL400" s="55"/>
      <c r="AM400" s="55"/>
      <c r="AN400" s="55"/>
      <c r="AO400" s="54"/>
      <c r="AP400" s="51"/>
    </row>
    <row r="401" spans="1:42">
      <c r="A401" s="53"/>
      <c r="B401" s="53"/>
      <c r="C401" s="53"/>
      <c r="D401" s="54"/>
      <c r="E401" s="54"/>
      <c r="F401" s="54"/>
      <c r="G401" s="55"/>
      <c r="H401" s="55"/>
      <c r="I401" s="55"/>
      <c r="J401" s="55"/>
      <c r="K401" s="54"/>
      <c r="L401" s="55"/>
      <c r="M401" s="55"/>
      <c r="N401" s="55"/>
      <c r="O401" s="55"/>
      <c r="P401" s="54"/>
      <c r="Q401" s="55"/>
      <c r="R401" s="55"/>
      <c r="S401" s="55"/>
      <c r="T401" s="55"/>
      <c r="U401" s="54"/>
      <c r="V401" s="55"/>
      <c r="W401" s="55"/>
      <c r="X401" s="55"/>
      <c r="Y401" s="55"/>
      <c r="Z401" s="54"/>
      <c r="AA401" s="55"/>
      <c r="AB401" s="55"/>
      <c r="AC401" s="55"/>
      <c r="AD401" s="55"/>
      <c r="AE401" s="54"/>
      <c r="AF401" s="55"/>
      <c r="AG401" s="55"/>
      <c r="AH401" s="55"/>
      <c r="AI401" s="55"/>
      <c r="AJ401" s="54"/>
      <c r="AK401" s="55"/>
      <c r="AL401" s="55"/>
      <c r="AM401" s="55"/>
      <c r="AN401" s="55"/>
      <c r="AO401" s="54"/>
      <c r="AP401" s="51"/>
    </row>
    <row r="402" spans="1:42">
      <c r="A402" s="53"/>
      <c r="B402" s="53"/>
      <c r="C402" s="53"/>
      <c r="D402" s="54"/>
      <c r="E402" s="54"/>
      <c r="F402" s="54"/>
      <c r="G402" s="55"/>
      <c r="H402" s="55"/>
      <c r="I402" s="55"/>
      <c r="J402" s="55"/>
      <c r="K402" s="54"/>
      <c r="L402" s="55"/>
      <c r="M402" s="55"/>
      <c r="N402" s="55"/>
      <c r="O402" s="55"/>
      <c r="P402" s="54"/>
      <c r="Q402" s="55"/>
      <c r="R402" s="55"/>
      <c r="S402" s="55"/>
      <c r="T402" s="55"/>
      <c r="U402" s="54"/>
      <c r="V402" s="55"/>
      <c r="W402" s="55"/>
      <c r="X402" s="55"/>
      <c r="Y402" s="55"/>
      <c r="Z402" s="54"/>
      <c r="AA402" s="55"/>
      <c r="AB402" s="55"/>
      <c r="AC402" s="55"/>
      <c r="AD402" s="55"/>
      <c r="AE402" s="54"/>
      <c r="AF402" s="55"/>
      <c r="AG402" s="55"/>
      <c r="AH402" s="55"/>
      <c r="AI402" s="55"/>
      <c r="AJ402" s="54"/>
      <c r="AK402" s="55"/>
      <c r="AL402" s="55"/>
      <c r="AM402" s="55"/>
      <c r="AN402" s="55"/>
      <c r="AO402" s="54"/>
      <c r="AP402" s="51"/>
    </row>
    <row r="403" spans="1:42">
      <c r="A403" s="53"/>
      <c r="B403" s="53"/>
      <c r="C403" s="53"/>
      <c r="D403" s="54"/>
      <c r="E403" s="54"/>
      <c r="F403" s="54"/>
      <c r="G403" s="55"/>
      <c r="H403" s="55"/>
      <c r="I403" s="55"/>
      <c r="J403" s="55"/>
      <c r="K403" s="54"/>
      <c r="L403" s="55"/>
      <c r="M403" s="55"/>
      <c r="N403" s="55"/>
      <c r="O403" s="55"/>
      <c r="P403" s="54"/>
      <c r="Q403" s="55"/>
      <c r="R403" s="55"/>
      <c r="S403" s="55"/>
      <c r="T403" s="55"/>
      <c r="U403" s="54"/>
      <c r="V403" s="55"/>
      <c r="W403" s="55"/>
      <c r="X403" s="55"/>
      <c r="Y403" s="55"/>
      <c r="Z403" s="54"/>
      <c r="AA403" s="55"/>
      <c r="AB403" s="55"/>
      <c r="AC403" s="55"/>
      <c r="AD403" s="55"/>
      <c r="AE403" s="54"/>
      <c r="AF403" s="55"/>
      <c r="AG403" s="55"/>
      <c r="AH403" s="55"/>
      <c r="AI403" s="55"/>
      <c r="AJ403" s="54"/>
      <c r="AK403" s="55"/>
      <c r="AL403" s="55"/>
      <c r="AM403" s="55"/>
      <c r="AN403" s="55"/>
      <c r="AO403" s="54"/>
      <c r="AP403" s="51"/>
    </row>
    <row r="404" spans="1:42">
      <c r="A404" s="53"/>
      <c r="B404" s="53"/>
      <c r="C404" s="53"/>
      <c r="D404" s="54"/>
      <c r="E404" s="54"/>
      <c r="F404" s="54"/>
      <c r="G404" s="55"/>
      <c r="H404" s="55"/>
      <c r="I404" s="55"/>
      <c r="J404" s="55"/>
      <c r="K404" s="54"/>
      <c r="L404" s="55"/>
      <c r="M404" s="55"/>
      <c r="N404" s="55"/>
      <c r="O404" s="55"/>
      <c r="P404" s="54"/>
      <c r="Q404" s="55"/>
      <c r="R404" s="55"/>
      <c r="S404" s="55"/>
      <c r="T404" s="55"/>
      <c r="U404" s="54"/>
      <c r="V404" s="55"/>
      <c r="W404" s="55"/>
      <c r="X404" s="55"/>
      <c r="Y404" s="55"/>
      <c r="Z404" s="54"/>
      <c r="AA404" s="55"/>
      <c r="AB404" s="55"/>
      <c r="AC404" s="55"/>
      <c r="AD404" s="55"/>
      <c r="AE404" s="54"/>
      <c r="AF404" s="55"/>
      <c r="AG404" s="55"/>
      <c r="AH404" s="55"/>
      <c r="AI404" s="55"/>
      <c r="AJ404" s="54"/>
      <c r="AK404" s="55"/>
      <c r="AL404" s="55"/>
      <c r="AM404" s="55"/>
      <c r="AN404" s="55"/>
      <c r="AO404" s="54"/>
      <c r="AP404" s="51"/>
    </row>
    <row r="405" spans="1:42">
      <c r="A405" s="53"/>
      <c r="B405" s="53"/>
      <c r="C405" s="53"/>
      <c r="D405" s="54"/>
      <c r="E405" s="54"/>
      <c r="F405" s="54"/>
      <c r="G405" s="55"/>
      <c r="H405" s="55"/>
      <c r="I405" s="55"/>
      <c r="J405" s="55"/>
      <c r="K405" s="54"/>
      <c r="L405" s="55"/>
      <c r="M405" s="55"/>
      <c r="N405" s="55"/>
      <c r="O405" s="55"/>
      <c r="P405" s="54"/>
      <c r="Q405" s="55"/>
      <c r="R405" s="55"/>
      <c r="S405" s="55"/>
      <c r="T405" s="55"/>
      <c r="U405" s="54"/>
      <c r="V405" s="55"/>
      <c r="W405" s="55"/>
      <c r="X405" s="55"/>
      <c r="Y405" s="55"/>
      <c r="Z405" s="54"/>
      <c r="AA405" s="55"/>
      <c r="AB405" s="55"/>
      <c r="AC405" s="55"/>
      <c r="AD405" s="55"/>
      <c r="AE405" s="54"/>
      <c r="AF405" s="55"/>
      <c r="AG405" s="55"/>
      <c r="AH405" s="55"/>
      <c r="AI405" s="55"/>
      <c r="AJ405" s="54"/>
      <c r="AK405" s="55"/>
      <c r="AL405" s="55"/>
      <c r="AM405" s="55"/>
      <c r="AN405" s="55"/>
      <c r="AO405" s="54"/>
      <c r="AP405" s="51"/>
    </row>
    <row r="406" spans="1:42">
      <c r="A406" s="53"/>
      <c r="B406" s="53"/>
      <c r="C406" s="53"/>
      <c r="D406" s="54"/>
      <c r="E406" s="54"/>
      <c r="F406" s="54"/>
      <c r="G406" s="55"/>
      <c r="H406" s="55"/>
      <c r="I406" s="55"/>
      <c r="J406" s="55"/>
      <c r="K406" s="54"/>
      <c r="L406" s="55"/>
      <c r="M406" s="55"/>
      <c r="N406" s="55"/>
      <c r="O406" s="55"/>
      <c r="P406" s="54"/>
      <c r="Q406" s="55"/>
      <c r="R406" s="55"/>
      <c r="S406" s="55"/>
      <c r="T406" s="55"/>
      <c r="U406" s="54"/>
      <c r="V406" s="55"/>
      <c r="W406" s="55"/>
      <c r="X406" s="55"/>
      <c r="Y406" s="55"/>
      <c r="Z406" s="54"/>
      <c r="AA406" s="55"/>
      <c r="AB406" s="55"/>
      <c r="AC406" s="55"/>
      <c r="AD406" s="55"/>
      <c r="AE406" s="54"/>
      <c r="AF406" s="55"/>
      <c r="AG406" s="55"/>
      <c r="AH406" s="55"/>
      <c r="AI406" s="55"/>
      <c r="AJ406" s="54"/>
      <c r="AK406" s="55"/>
      <c r="AL406" s="55"/>
      <c r="AM406" s="55"/>
      <c r="AN406" s="55"/>
      <c r="AO406" s="54"/>
      <c r="AP406" s="51"/>
    </row>
    <row r="407" spans="1:42">
      <c r="A407" s="53"/>
      <c r="B407" s="53"/>
      <c r="C407" s="53"/>
      <c r="D407" s="54"/>
      <c r="E407" s="54"/>
      <c r="F407" s="54"/>
      <c r="G407" s="55"/>
      <c r="H407" s="55"/>
      <c r="I407" s="55"/>
      <c r="J407" s="55"/>
      <c r="K407" s="54"/>
      <c r="L407" s="55"/>
      <c r="M407" s="55"/>
      <c r="N407" s="55"/>
      <c r="O407" s="55"/>
      <c r="P407" s="54"/>
      <c r="Q407" s="55"/>
      <c r="R407" s="55"/>
      <c r="S407" s="55"/>
      <c r="T407" s="55"/>
      <c r="U407" s="54"/>
      <c r="V407" s="55"/>
      <c r="W407" s="55"/>
      <c r="X407" s="55"/>
      <c r="Y407" s="55"/>
      <c r="Z407" s="54"/>
      <c r="AA407" s="55"/>
      <c r="AB407" s="55"/>
      <c r="AC407" s="55"/>
      <c r="AD407" s="55"/>
      <c r="AE407" s="54"/>
      <c r="AF407" s="55"/>
      <c r="AG407" s="55"/>
      <c r="AH407" s="55"/>
      <c r="AI407" s="55"/>
      <c r="AJ407" s="54"/>
      <c r="AK407" s="55"/>
      <c r="AL407" s="55"/>
      <c r="AM407" s="55"/>
      <c r="AN407" s="55"/>
      <c r="AO407" s="54"/>
      <c r="AP407" s="51"/>
    </row>
    <row r="408" spans="1:42">
      <c r="A408" s="53"/>
      <c r="B408" s="53"/>
      <c r="C408" s="53"/>
      <c r="D408" s="54"/>
      <c r="E408" s="54"/>
      <c r="F408" s="54"/>
      <c r="G408" s="55"/>
      <c r="H408" s="55"/>
      <c r="I408" s="55"/>
      <c r="J408" s="55"/>
      <c r="K408" s="54"/>
      <c r="L408" s="55"/>
      <c r="M408" s="55"/>
      <c r="N408" s="55"/>
      <c r="O408" s="55"/>
      <c r="P408" s="54"/>
      <c r="Q408" s="55"/>
      <c r="R408" s="55"/>
      <c r="S408" s="55"/>
      <c r="T408" s="55"/>
      <c r="U408" s="54"/>
      <c r="V408" s="55"/>
      <c r="W408" s="55"/>
      <c r="X408" s="55"/>
      <c r="Y408" s="55"/>
      <c r="Z408" s="54"/>
      <c r="AA408" s="55"/>
      <c r="AB408" s="55"/>
      <c r="AC408" s="55"/>
      <c r="AD408" s="55"/>
      <c r="AE408" s="54"/>
      <c r="AF408" s="55"/>
      <c r="AG408" s="55"/>
      <c r="AH408" s="55"/>
      <c r="AI408" s="55"/>
      <c r="AJ408" s="54"/>
      <c r="AK408" s="55"/>
      <c r="AL408" s="55"/>
      <c r="AM408" s="55"/>
      <c r="AN408" s="55"/>
      <c r="AO408" s="54"/>
      <c r="AP408" s="51"/>
    </row>
    <row r="409" spans="1:42">
      <c r="A409" s="53"/>
      <c r="B409" s="53"/>
      <c r="C409" s="53"/>
      <c r="D409" s="54"/>
      <c r="E409" s="54"/>
      <c r="F409" s="54"/>
      <c r="G409" s="55"/>
      <c r="H409" s="55"/>
      <c r="I409" s="55"/>
      <c r="J409" s="55"/>
      <c r="K409" s="54"/>
      <c r="L409" s="55"/>
      <c r="M409" s="55"/>
      <c r="N409" s="55"/>
      <c r="O409" s="55"/>
      <c r="P409" s="54"/>
      <c r="Q409" s="55"/>
      <c r="R409" s="55"/>
      <c r="S409" s="55"/>
      <c r="T409" s="55"/>
      <c r="U409" s="54"/>
      <c r="V409" s="55"/>
      <c r="W409" s="55"/>
      <c r="X409" s="55"/>
      <c r="Y409" s="55"/>
      <c r="Z409" s="54"/>
      <c r="AA409" s="55"/>
      <c r="AB409" s="55"/>
      <c r="AC409" s="55"/>
      <c r="AD409" s="55"/>
      <c r="AE409" s="54"/>
      <c r="AF409" s="55"/>
      <c r="AG409" s="55"/>
      <c r="AH409" s="55"/>
      <c r="AI409" s="55"/>
      <c r="AJ409" s="54"/>
      <c r="AK409" s="55"/>
      <c r="AL409" s="55"/>
      <c r="AM409" s="55"/>
      <c r="AN409" s="55"/>
      <c r="AO409" s="54"/>
      <c r="AP409" s="51"/>
    </row>
    <row r="410" spans="1:42">
      <c r="A410" s="53"/>
      <c r="B410" s="53"/>
      <c r="C410" s="53"/>
      <c r="D410" s="54"/>
      <c r="E410" s="54"/>
      <c r="F410" s="54"/>
      <c r="G410" s="55"/>
      <c r="H410" s="55"/>
      <c r="I410" s="55"/>
      <c r="J410" s="55"/>
      <c r="K410" s="54"/>
      <c r="L410" s="55"/>
      <c r="M410" s="55"/>
      <c r="N410" s="55"/>
      <c r="O410" s="55"/>
      <c r="P410" s="54"/>
      <c r="Q410" s="55"/>
      <c r="R410" s="55"/>
      <c r="S410" s="55"/>
      <c r="T410" s="55"/>
      <c r="U410" s="54"/>
      <c r="V410" s="55"/>
      <c r="W410" s="55"/>
      <c r="X410" s="55"/>
      <c r="Y410" s="55"/>
      <c r="Z410" s="54"/>
      <c r="AA410" s="55"/>
      <c r="AB410" s="55"/>
      <c r="AC410" s="55"/>
      <c r="AD410" s="55"/>
      <c r="AE410" s="54"/>
      <c r="AF410" s="55"/>
      <c r="AG410" s="55"/>
      <c r="AH410" s="55"/>
      <c r="AI410" s="55"/>
      <c r="AJ410" s="54"/>
      <c r="AK410" s="55"/>
      <c r="AL410" s="55"/>
      <c r="AM410" s="55"/>
      <c r="AN410" s="55"/>
      <c r="AO410" s="54"/>
      <c r="AP410" s="51"/>
    </row>
    <row r="411" spans="1:42">
      <c r="A411" s="53"/>
      <c r="B411" s="53"/>
      <c r="C411" s="53"/>
      <c r="D411" s="54"/>
      <c r="E411" s="54"/>
      <c r="F411" s="54"/>
      <c r="G411" s="55"/>
      <c r="H411" s="55"/>
      <c r="I411" s="55"/>
      <c r="J411" s="55"/>
      <c r="K411" s="54"/>
      <c r="L411" s="55"/>
      <c r="M411" s="55"/>
      <c r="N411" s="55"/>
      <c r="O411" s="55"/>
      <c r="P411" s="54"/>
      <c r="Q411" s="55"/>
      <c r="R411" s="55"/>
      <c r="S411" s="55"/>
      <c r="T411" s="55"/>
      <c r="U411" s="54"/>
      <c r="V411" s="55"/>
      <c r="W411" s="55"/>
      <c r="X411" s="55"/>
      <c r="Y411" s="55"/>
      <c r="Z411" s="54"/>
      <c r="AA411" s="55"/>
      <c r="AB411" s="55"/>
      <c r="AC411" s="55"/>
      <c r="AD411" s="55"/>
      <c r="AE411" s="54"/>
      <c r="AF411" s="55"/>
      <c r="AG411" s="55"/>
      <c r="AH411" s="55"/>
      <c r="AI411" s="55"/>
      <c r="AJ411" s="54"/>
      <c r="AK411" s="55"/>
      <c r="AL411" s="55"/>
      <c r="AM411" s="55"/>
      <c r="AN411" s="55"/>
      <c r="AO411" s="54"/>
      <c r="AP411" s="51"/>
    </row>
    <row r="412" spans="1:42">
      <c r="A412" s="53"/>
      <c r="B412" s="53"/>
      <c r="C412" s="53"/>
      <c r="D412" s="54"/>
      <c r="E412" s="54"/>
      <c r="F412" s="54"/>
      <c r="G412" s="55"/>
      <c r="H412" s="55"/>
      <c r="I412" s="55"/>
      <c r="J412" s="55"/>
      <c r="K412" s="54"/>
      <c r="L412" s="55"/>
      <c r="M412" s="55"/>
      <c r="N412" s="55"/>
      <c r="O412" s="55"/>
      <c r="P412" s="54"/>
      <c r="Q412" s="55"/>
      <c r="R412" s="55"/>
      <c r="S412" s="55"/>
      <c r="T412" s="55"/>
      <c r="U412" s="54"/>
      <c r="V412" s="55"/>
      <c r="W412" s="55"/>
      <c r="X412" s="55"/>
      <c r="Y412" s="55"/>
      <c r="Z412" s="54"/>
      <c r="AA412" s="55"/>
      <c r="AB412" s="55"/>
      <c r="AC412" s="55"/>
      <c r="AD412" s="55"/>
      <c r="AE412" s="54"/>
      <c r="AF412" s="55"/>
      <c r="AG412" s="55"/>
      <c r="AH412" s="55"/>
      <c r="AI412" s="55"/>
      <c r="AJ412" s="54"/>
      <c r="AK412" s="55"/>
      <c r="AL412" s="55"/>
      <c r="AM412" s="55"/>
      <c r="AN412" s="55"/>
      <c r="AO412" s="54"/>
      <c r="AP412" s="51"/>
    </row>
    <row r="413" spans="1:42">
      <c r="A413" s="53"/>
      <c r="B413" s="53"/>
      <c r="C413" s="53"/>
      <c r="D413" s="54"/>
      <c r="E413" s="54"/>
      <c r="F413" s="54"/>
      <c r="G413" s="55"/>
      <c r="H413" s="55"/>
      <c r="I413" s="55"/>
      <c r="J413" s="55"/>
      <c r="K413" s="54"/>
      <c r="L413" s="55"/>
      <c r="M413" s="55"/>
      <c r="N413" s="55"/>
      <c r="O413" s="55"/>
      <c r="P413" s="54"/>
      <c r="Q413" s="55"/>
      <c r="R413" s="55"/>
      <c r="S413" s="55"/>
      <c r="T413" s="55"/>
      <c r="U413" s="54"/>
      <c r="V413" s="55"/>
      <c r="W413" s="55"/>
      <c r="X413" s="55"/>
      <c r="Y413" s="55"/>
      <c r="Z413" s="54"/>
      <c r="AA413" s="55"/>
      <c r="AB413" s="55"/>
      <c r="AC413" s="55"/>
      <c r="AD413" s="55"/>
      <c r="AE413" s="54"/>
      <c r="AF413" s="55"/>
      <c r="AG413" s="55"/>
      <c r="AH413" s="55"/>
      <c r="AI413" s="55"/>
      <c r="AJ413" s="54"/>
      <c r="AK413" s="55"/>
      <c r="AL413" s="55"/>
      <c r="AM413" s="55"/>
      <c r="AN413" s="55"/>
      <c r="AO413" s="54"/>
      <c r="AP413" s="51"/>
    </row>
    <row r="414" spans="1:42">
      <c r="A414" s="53"/>
      <c r="B414" s="53"/>
      <c r="C414" s="53"/>
      <c r="D414" s="54"/>
      <c r="E414" s="54"/>
      <c r="F414" s="54"/>
      <c r="G414" s="55"/>
      <c r="H414" s="55"/>
      <c r="I414" s="55"/>
      <c r="J414" s="55"/>
      <c r="K414" s="54"/>
      <c r="L414" s="55"/>
      <c r="M414" s="55"/>
      <c r="N414" s="55"/>
      <c r="O414" s="55"/>
      <c r="P414" s="54"/>
      <c r="Q414" s="55"/>
      <c r="R414" s="55"/>
      <c r="S414" s="55"/>
      <c r="T414" s="55"/>
      <c r="U414" s="54"/>
      <c r="V414" s="55"/>
      <c r="W414" s="55"/>
      <c r="X414" s="55"/>
      <c r="Y414" s="55"/>
      <c r="Z414" s="54"/>
      <c r="AA414" s="55"/>
      <c r="AB414" s="55"/>
      <c r="AC414" s="55"/>
      <c r="AD414" s="55"/>
      <c r="AE414" s="54"/>
      <c r="AF414" s="55"/>
      <c r="AG414" s="55"/>
      <c r="AH414" s="55"/>
      <c r="AI414" s="55"/>
      <c r="AJ414" s="54"/>
      <c r="AK414" s="55"/>
      <c r="AL414" s="55"/>
      <c r="AM414" s="55"/>
      <c r="AN414" s="55"/>
      <c r="AO414" s="54"/>
      <c r="AP414" s="51"/>
    </row>
    <row r="415" spans="1:42">
      <c r="A415" s="53"/>
      <c r="B415" s="53"/>
      <c r="C415" s="53"/>
      <c r="D415" s="54"/>
      <c r="E415" s="54"/>
      <c r="F415" s="54"/>
      <c r="G415" s="55"/>
      <c r="H415" s="55"/>
      <c r="I415" s="55"/>
      <c r="J415" s="55"/>
      <c r="K415" s="54"/>
      <c r="L415" s="55"/>
      <c r="M415" s="55"/>
      <c r="N415" s="55"/>
      <c r="O415" s="55"/>
      <c r="P415" s="54"/>
      <c r="Q415" s="55"/>
      <c r="R415" s="55"/>
      <c r="S415" s="55"/>
      <c r="T415" s="55"/>
      <c r="U415" s="54"/>
      <c r="V415" s="55"/>
      <c r="W415" s="55"/>
      <c r="X415" s="55"/>
      <c r="Y415" s="55"/>
      <c r="Z415" s="54"/>
      <c r="AA415" s="55"/>
      <c r="AB415" s="55"/>
      <c r="AC415" s="55"/>
      <c r="AD415" s="55"/>
      <c r="AE415" s="54"/>
      <c r="AF415" s="55"/>
      <c r="AG415" s="55"/>
      <c r="AH415" s="55"/>
      <c r="AI415" s="55"/>
      <c r="AJ415" s="54"/>
      <c r="AK415" s="55"/>
      <c r="AL415" s="55"/>
      <c r="AM415" s="55"/>
      <c r="AN415" s="55"/>
      <c r="AO415" s="54"/>
      <c r="AP415" s="51"/>
    </row>
    <row r="416" spans="1:42">
      <c r="A416" s="53"/>
      <c r="B416" s="53"/>
      <c r="C416" s="53"/>
      <c r="D416" s="54"/>
      <c r="E416" s="54"/>
      <c r="F416" s="54"/>
      <c r="G416" s="55"/>
      <c r="H416" s="55"/>
      <c r="I416" s="55"/>
      <c r="J416" s="55"/>
      <c r="K416" s="54"/>
      <c r="L416" s="55"/>
      <c r="M416" s="55"/>
      <c r="N416" s="55"/>
      <c r="O416" s="55"/>
      <c r="P416" s="54"/>
      <c r="Q416" s="55"/>
      <c r="R416" s="55"/>
      <c r="S416" s="55"/>
      <c r="T416" s="55"/>
      <c r="U416" s="54"/>
      <c r="V416" s="55"/>
      <c r="W416" s="55"/>
      <c r="X416" s="55"/>
      <c r="Y416" s="55"/>
      <c r="Z416" s="54"/>
      <c r="AA416" s="55"/>
      <c r="AB416" s="55"/>
      <c r="AC416" s="55"/>
      <c r="AD416" s="55"/>
      <c r="AE416" s="54"/>
      <c r="AF416" s="55"/>
      <c r="AG416" s="55"/>
      <c r="AH416" s="55"/>
      <c r="AI416" s="55"/>
      <c r="AJ416" s="54"/>
      <c r="AK416" s="55"/>
      <c r="AL416" s="55"/>
      <c r="AM416" s="55"/>
      <c r="AN416" s="55"/>
      <c r="AO416" s="54"/>
      <c r="AP416" s="51"/>
    </row>
    <row r="417" spans="1:42">
      <c r="A417" s="53"/>
      <c r="B417" s="53"/>
      <c r="C417" s="53"/>
      <c r="D417" s="54"/>
      <c r="E417" s="54"/>
      <c r="F417" s="54"/>
      <c r="G417" s="55"/>
      <c r="H417" s="55"/>
      <c r="I417" s="55"/>
      <c r="J417" s="55"/>
      <c r="K417" s="54"/>
      <c r="L417" s="55"/>
      <c r="M417" s="55"/>
      <c r="N417" s="55"/>
      <c r="O417" s="55"/>
      <c r="P417" s="54"/>
      <c r="Q417" s="55"/>
      <c r="R417" s="55"/>
      <c r="S417" s="55"/>
      <c r="T417" s="55"/>
      <c r="U417" s="54"/>
      <c r="V417" s="55"/>
      <c r="W417" s="55"/>
      <c r="X417" s="55"/>
      <c r="Y417" s="55"/>
      <c r="Z417" s="54"/>
      <c r="AA417" s="55"/>
      <c r="AB417" s="55"/>
      <c r="AC417" s="55"/>
      <c r="AD417" s="55"/>
      <c r="AE417" s="54"/>
      <c r="AF417" s="55"/>
      <c r="AG417" s="55"/>
      <c r="AH417" s="55"/>
      <c r="AI417" s="55"/>
      <c r="AJ417" s="54"/>
      <c r="AK417" s="55"/>
      <c r="AL417" s="55"/>
      <c r="AM417" s="55"/>
      <c r="AN417" s="55"/>
      <c r="AO417" s="54"/>
      <c r="AP417" s="51"/>
    </row>
    <row r="418" spans="1:42">
      <c r="A418" s="53"/>
      <c r="B418" s="53"/>
      <c r="C418" s="53"/>
      <c r="D418" s="54"/>
      <c r="E418" s="54"/>
      <c r="F418" s="54"/>
      <c r="G418" s="55"/>
      <c r="H418" s="55"/>
      <c r="I418" s="55"/>
      <c r="J418" s="55"/>
      <c r="K418" s="54"/>
      <c r="L418" s="55"/>
      <c r="M418" s="55"/>
      <c r="N418" s="55"/>
      <c r="O418" s="55"/>
      <c r="P418" s="54"/>
      <c r="Q418" s="55"/>
      <c r="R418" s="55"/>
      <c r="S418" s="55"/>
      <c r="T418" s="55"/>
      <c r="U418" s="54"/>
      <c r="V418" s="55"/>
      <c r="W418" s="55"/>
      <c r="X418" s="55"/>
      <c r="Y418" s="55"/>
      <c r="Z418" s="54"/>
      <c r="AA418" s="55"/>
      <c r="AB418" s="55"/>
      <c r="AC418" s="55"/>
      <c r="AD418" s="55"/>
      <c r="AE418" s="54"/>
      <c r="AF418" s="55"/>
      <c r="AG418" s="55"/>
      <c r="AH418" s="55"/>
      <c r="AI418" s="55"/>
      <c r="AJ418" s="54"/>
      <c r="AK418" s="55"/>
      <c r="AL418" s="55"/>
      <c r="AM418" s="55"/>
      <c r="AN418" s="55"/>
      <c r="AO418" s="54"/>
      <c r="AP418" s="51"/>
    </row>
    <row r="419" spans="1:42">
      <c r="A419" s="53"/>
      <c r="B419" s="53"/>
      <c r="C419" s="53"/>
      <c r="D419" s="54"/>
      <c r="E419" s="54"/>
      <c r="F419" s="54"/>
      <c r="G419" s="55"/>
      <c r="H419" s="55"/>
      <c r="I419" s="55"/>
      <c r="J419" s="55"/>
      <c r="K419" s="54"/>
      <c r="L419" s="55"/>
      <c r="M419" s="55"/>
      <c r="N419" s="55"/>
      <c r="O419" s="55"/>
      <c r="P419" s="54"/>
      <c r="Q419" s="55"/>
      <c r="R419" s="55"/>
      <c r="S419" s="55"/>
      <c r="T419" s="55"/>
      <c r="U419" s="54"/>
      <c r="V419" s="55"/>
      <c r="W419" s="55"/>
      <c r="X419" s="55"/>
      <c r="Y419" s="55"/>
      <c r="Z419" s="54"/>
      <c r="AA419" s="55"/>
      <c r="AB419" s="55"/>
      <c r="AC419" s="55"/>
      <c r="AD419" s="55"/>
      <c r="AE419" s="54"/>
      <c r="AF419" s="55"/>
      <c r="AG419" s="55"/>
      <c r="AH419" s="55"/>
      <c r="AI419" s="55"/>
      <c r="AJ419" s="54"/>
      <c r="AK419" s="55"/>
      <c r="AL419" s="55"/>
      <c r="AM419" s="55"/>
      <c r="AN419" s="55"/>
      <c r="AO419" s="54"/>
      <c r="AP419" s="51"/>
    </row>
    <row r="420" spans="1:42">
      <c r="A420" s="53"/>
      <c r="B420" s="53"/>
      <c r="C420" s="53"/>
      <c r="D420" s="54"/>
      <c r="E420" s="54"/>
      <c r="F420" s="54"/>
      <c r="G420" s="55"/>
      <c r="H420" s="55"/>
      <c r="I420" s="55"/>
      <c r="J420" s="55"/>
      <c r="K420" s="54"/>
      <c r="L420" s="55"/>
      <c r="M420" s="55"/>
      <c r="N420" s="55"/>
      <c r="O420" s="55"/>
      <c r="P420" s="54"/>
      <c r="Q420" s="55"/>
      <c r="R420" s="55"/>
      <c r="S420" s="55"/>
      <c r="T420" s="55"/>
      <c r="U420" s="54"/>
      <c r="V420" s="55"/>
      <c r="W420" s="55"/>
      <c r="X420" s="55"/>
      <c r="Y420" s="55"/>
      <c r="Z420" s="54"/>
      <c r="AA420" s="55"/>
      <c r="AB420" s="55"/>
      <c r="AC420" s="55"/>
      <c r="AD420" s="55"/>
      <c r="AE420" s="54"/>
      <c r="AF420" s="55"/>
      <c r="AG420" s="55"/>
      <c r="AH420" s="55"/>
      <c r="AI420" s="55"/>
      <c r="AJ420" s="54"/>
      <c r="AK420" s="55"/>
      <c r="AL420" s="55"/>
      <c r="AM420" s="55"/>
      <c r="AN420" s="55"/>
      <c r="AO420" s="54"/>
      <c r="AP420" s="51"/>
    </row>
    <row r="421" spans="1:42">
      <c r="A421" s="53"/>
      <c r="B421" s="53"/>
      <c r="C421" s="53"/>
      <c r="D421" s="54"/>
      <c r="E421" s="54"/>
      <c r="F421" s="54"/>
      <c r="G421" s="55"/>
      <c r="H421" s="55"/>
      <c r="I421" s="55"/>
      <c r="J421" s="55"/>
      <c r="K421" s="54"/>
      <c r="L421" s="55"/>
      <c r="M421" s="55"/>
      <c r="N421" s="55"/>
      <c r="O421" s="55"/>
      <c r="P421" s="54"/>
      <c r="Q421" s="55"/>
      <c r="R421" s="55"/>
      <c r="S421" s="55"/>
      <c r="T421" s="55"/>
      <c r="U421" s="54"/>
      <c r="V421" s="55"/>
      <c r="W421" s="55"/>
      <c r="X421" s="55"/>
      <c r="Y421" s="55"/>
      <c r="Z421" s="54"/>
      <c r="AA421" s="55"/>
      <c r="AB421" s="55"/>
      <c r="AC421" s="55"/>
      <c r="AD421" s="55"/>
      <c r="AE421" s="54"/>
      <c r="AF421" s="55"/>
      <c r="AG421" s="55"/>
      <c r="AH421" s="55"/>
      <c r="AI421" s="55"/>
      <c r="AJ421" s="54"/>
      <c r="AK421" s="55"/>
      <c r="AL421" s="55"/>
      <c r="AM421" s="55"/>
      <c r="AN421" s="55"/>
      <c r="AO421" s="54"/>
      <c r="AP421" s="51"/>
    </row>
    <row r="422" spans="1:42">
      <c r="A422" s="53"/>
      <c r="B422" s="53"/>
      <c r="C422" s="53"/>
      <c r="D422" s="54"/>
      <c r="E422" s="54"/>
      <c r="F422" s="54"/>
      <c r="G422" s="55"/>
      <c r="H422" s="55"/>
      <c r="I422" s="55"/>
      <c r="J422" s="55"/>
      <c r="K422" s="54"/>
      <c r="L422" s="55"/>
      <c r="M422" s="55"/>
      <c r="N422" s="55"/>
      <c r="O422" s="55"/>
      <c r="P422" s="54"/>
      <c r="Q422" s="55"/>
      <c r="R422" s="55"/>
      <c r="S422" s="55"/>
      <c r="T422" s="55"/>
      <c r="U422" s="54"/>
      <c r="V422" s="55"/>
      <c r="W422" s="55"/>
      <c r="X422" s="55"/>
      <c r="Y422" s="55"/>
      <c r="Z422" s="54"/>
      <c r="AA422" s="55"/>
      <c r="AB422" s="55"/>
      <c r="AC422" s="55"/>
      <c r="AD422" s="55"/>
      <c r="AE422" s="54"/>
      <c r="AF422" s="55"/>
      <c r="AG422" s="55"/>
      <c r="AH422" s="55"/>
      <c r="AI422" s="55"/>
      <c r="AJ422" s="54"/>
      <c r="AK422" s="55"/>
      <c r="AL422" s="55"/>
      <c r="AM422" s="55"/>
      <c r="AN422" s="55"/>
      <c r="AO422" s="54"/>
      <c r="AP422" s="51"/>
    </row>
    <row r="423" spans="1:42">
      <c r="A423" s="53"/>
      <c r="B423" s="53"/>
      <c r="C423" s="53"/>
      <c r="D423" s="54"/>
      <c r="E423" s="54"/>
      <c r="F423" s="54"/>
      <c r="G423" s="55"/>
      <c r="H423" s="55"/>
      <c r="I423" s="55"/>
      <c r="J423" s="55"/>
      <c r="K423" s="54"/>
      <c r="L423" s="55"/>
      <c r="M423" s="55"/>
      <c r="N423" s="55"/>
      <c r="O423" s="55"/>
      <c r="P423" s="54"/>
      <c r="Q423" s="55"/>
      <c r="R423" s="55"/>
      <c r="S423" s="55"/>
      <c r="T423" s="55"/>
      <c r="U423" s="54"/>
      <c r="V423" s="55"/>
      <c r="W423" s="55"/>
      <c r="X423" s="55"/>
      <c r="Y423" s="55"/>
      <c r="Z423" s="54"/>
      <c r="AA423" s="55"/>
      <c r="AB423" s="55"/>
      <c r="AC423" s="55"/>
      <c r="AD423" s="55"/>
      <c r="AE423" s="54"/>
      <c r="AF423" s="55"/>
      <c r="AG423" s="55"/>
      <c r="AH423" s="55"/>
      <c r="AI423" s="55"/>
      <c r="AJ423" s="54"/>
      <c r="AK423" s="55"/>
      <c r="AL423" s="55"/>
      <c r="AM423" s="55"/>
      <c r="AN423" s="55"/>
      <c r="AO423" s="54"/>
      <c r="AP423" s="51"/>
    </row>
    <row r="424" spans="1:42">
      <c r="A424" s="53"/>
      <c r="B424" s="53"/>
      <c r="C424" s="53"/>
      <c r="D424" s="54"/>
      <c r="E424" s="54"/>
      <c r="F424" s="54"/>
      <c r="G424" s="55"/>
      <c r="H424" s="55"/>
      <c r="I424" s="55"/>
      <c r="J424" s="55"/>
      <c r="K424" s="54"/>
      <c r="L424" s="55"/>
      <c r="M424" s="55"/>
      <c r="N424" s="55"/>
      <c r="O424" s="55"/>
      <c r="P424" s="54"/>
      <c r="Q424" s="55"/>
      <c r="R424" s="55"/>
      <c r="S424" s="55"/>
      <c r="T424" s="55"/>
      <c r="U424" s="54"/>
      <c r="V424" s="55"/>
      <c r="W424" s="55"/>
      <c r="X424" s="55"/>
      <c r="Y424" s="55"/>
      <c r="Z424" s="54"/>
      <c r="AA424" s="55"/>
      <c r="AB424" s="55"/>
      <c r="AC424" s="55"/>
      <c r="AD424" s="55"/>
      <c r="AE424" s="54"/>
      <c r="AF424" s="55"/>
      <c r="AG424" s="55"/>
      <c r="AH424" s="55"/>
      <c r="AI424" s="55"/>
      <c r="AJ424" s="54"/>
      <c r="AK424" s="55"/>
      <c r="AL424" s="55"/>
      <c r="AM424" s="55"/>
      <c r="AN424" s="55"/>
      <c r="AO424" s="54"/>
      <c r="AP424" s="51"/>
    </row>
    <row r="425" spans="1:42">
      <c r="A425" s="53"/>
      <c r="B425" s="53"/>
      <c r="C425" s="53"/>
      <c r="D425" s="54"/>
      <c r="E425" s="54"/>
      <c r="F425" s="54"/>
      <c r="G425" s="55"/>
      <c r="H425" s="55"/>
      <c r="I425" s="55"/>
      <c r="J425" s="55"/>
      <c r="K425" s="54"/>
      <c r="L425" s="55"/>
      <c r="M425" s="55"/>
      <c r="N425" s="55"/>
      <c r="O425" s="55"/>
      <c r="P425" s="54"/>
      <c r="Q425" s="55"/>
      <c r="R425" s="55"/>
      <c r="S425" s="55"/>
      <c r="T425" s="55"/>
      <c r="U425" s="54"/>
      <c r="V425" s="55"/>
      <c r="W425" s="55"/>
      <c r="X425" s="55"/>
      <c r="Y425" s="55"/>
      <c r="Z425" s="54"/>
      <c r="AA425" s="55"/>
      <c r="AB425" s="55"/>
      <c r="AC425" s="55"/>
      <c r="AD425" s="55"/>
      <c r="AE425" s="54"/>
      <c r="AF425" s="55"/>
      <c r="AG425" s="55"/>
      <c r="AH425" s="55"/>
      <c r="AI425" s="55"/>
      <c r="AJ425" s="54"/>
      <c r="AK425" s="55"/>
      <c r="AL425" s="55"/>
      <c r="AM425" s="55"/>
      <c r="AN425" s="55"/>
      <c r="AO425" s="54"/>
      <c r="AP425" s="51"/>
    </row>
    <row r="426" spans="1:42">
      <c r="A426" s="53"/>
      <c r="B426" s="53"/>
      <c r="C426" s="53"/>
      <c r="D426" s="54"/>
      <c r="E426" s="54"/>
      <c r="F426" s="54"/>
      <c r="G426" s="55"/>
      <c r="H426" s="55"/>
      <c r="I426" s="55"/>
      <c r="J426" s="55"/>
      <c r="K426" s="54"/>
      <c r="L426" s="55"/>
      <c r="M426" s="55"/>
      <c r="N426" s="55"/>
      <c r="O426" s="55"/>
      <c r="P426" s="54"/>
      <c r="Q426" s="55"/>
      <c r="R426" s="55"/>
      <c r="S426" s="55"/>
      <c r="T426" s="55"/>
      <c r="U426" s="54"/>
      <c r="V426" s="55"/>
      <c r="W426" s="55"/>
      <c r="X426" s="55"/>
      <c r="Y426" s="55"/>
      <c r="Z426" s="54"/>
      <c r="AA426" s="55"/>
      <c r="AB426" s="55"/>
      <c r="AC426" s="55"/>
      <c r="AD426" s="55"/>
      <c r="AE426" s="54"/>
      <c r="AF426" s="55"/>
      <c r="AG426" s="55"/>
      <c r="AH426" s="55"/>
      <c r="AI426" s="55"/>
      <c r="AJ426" s="54"/>
      <c r="AK426" s="55"/>
      <c r="AL426" s="55"/>
      <c r="AM426" s="55"/>
      <c r="AN426" s="55"/>
      <c r="AO426" s="54"/>
      <c r="AP426" s="51"/>
    </row>
    <row r="427" spans="1:42">
      <c r="A427" s="53"/>
      <c r="B427" s="53"/>
      <c r="C427" s="53"/>
      <c r="D427" s="54"/>
      <c r="E427" s="54"/>
      <c r="F427" s="54"/>
      <c r="G427" s="55"/>
      <c r="H427" s="55"/>
      <c r="I427" s="55"/>
      <c r="J427" s="55"/>
      <c r="K427" s="54"/>
      <c r="L427" s="55"/>
      <c r="M427" s="55"/>
      <c r="N427" s="55"/>
      <c r="O427" s="55"/>
      <c r="P427" s="54"/>
      <c r="Q427" s="55"/>
      <c r="R427" s="55"/>
      <c r="S427" s="55"/>
      <c r="T427" s="55"/>
      <c r="U427" s="54"/>
      <c r="V427" s="55"/>
      <c r="W427" s="55"/>
      <c r="X427" s="55"/>
      <c r="Y427" s="55"/>
      <c r="Z427" s="54"/>
      <c r="AA427" s="55"/>
      <c r="AB427" s="55"/>
      <c r="AC427" s="55"/>
      <c r="AD427" s="55"/>
      <c r="AE427" s="54"/>
      <c r="AF427" s="55"/>
      <c r="AG427" s="55"/>
      <c r="AH427" s="55"/>
      <c r="AI427" s="55"/>
      <c r="AJ427" s="54"/>
      <c r="AK427" s="55"/>
      <c r="AL427" s="55"/>
      <c r="AM427" s="55"/>
      <c r="AN427" s="55"/>
      <c r="AO427" s="54"/>
      <c r="AP427" s="51"/>
    </row>
    <row r="428" spans="1:42">
      <c r="A428" s="53"/>
      <c r="B428" s="53"/>
      <c r="C428" s="53"/>
      <c r="D428" s="54"/>
      <c r="E428" s="54"/>
      <c r="F428" s="54"/>
      <c r="G428" s="55"/>
      <c r="H428" s="55"/>
      <c r="I428" s="55"/>
      <c r="J428" s="55"/>
      <c r="K428" s="54"/>
      <c r="L428" s="55"/>
      <c r="M428" s="55"/>
      <c r="N428" s="55"/>
      <c r="O428" s="55"/>
      <c r="P428" s="54"/>
      <c r="Q428" s="55"/>
      <c r="R428" s="55"/>
      <c r="S428" s="55"/>
      <c r="T428" s="55"/>
      <c r="U428" s="54"/>
      <c r="V428" s="55"/>
      <c r="W428" s="55"/>
      <c r="X428" s="55"/>
      <c r="Y428" s="55"/>
      <c r="Z428" s="54"/>
      <c r="AA428" s="55"/>
      <c r="AB428" s="55"/>
      <c r="AC428" s="55"/>
      <c r="AD428" s="55"/>
      <c r="AE428" s="54"/>
      <c r="AF428" s="55"/>
      <c r="AG428" s="55"/>
      <c r="AH428" s="55"/>
      <c r="AI428" s="55"/>
      <c r="AJ428" s="54"/>
      <c r="AK428" s="55"/>
      <c r="AL428" s="55"/>
      <c r="AM428" s="55"/>
      <c r="AN428" s="55"/>
      <c r="AO428" s="54"/>
      <c r="AP428" s="51"/>
    </row>
    <row r="429" spans="1:42">
      <c r="A429" s="53"/>
      <c r="B429" s="53"/>
      <c r="C429" s="53"/>
      <c r="D429" s="54"/>
      <c r="E429" s="54"/>
      <c r="F429" s="54"/>
      <c r="G429" s="55"/>
      <c r="H429" s="55"/>
      <c r="I429" s="55"/>
      <c r="J429" s="55"/>
      <c r="K429" s="54"/>
      <c r="L429" s="55"/>
      <c r="M429" s="55"/>
      <c r="N429" s="55"/>
      <c r="O429" s="55"/>
      <c r="P429" s="54"/>
      <c r="Q429" s="55"/>
      <c r="R429" s="55"/>
      <c r="S429" s="55"/>
      <c r="T429" s="55"/>
      <c r="U429" s="54"/>
      <c r="V429" s="55"/>
      <c r="W429" s="55"/>
      <c r="X429" s="55"/>
      <c r="Y429" s="55"/>
      <c r="Z429" s="54"/>
      <c r="AA429" s="55"/>
      <c r="AB429" s="55"/>
      <c r="AC429" s="55"/>
      <c r="AD429" s="55"/>
      <c r="AE429" s="54"/>
      <c r="AF429" s="55"/>
      <c r="AG429" s="55"/>
      <c r="AH429" s="55"/>
      <c r="AI429" s="55"/>
      <c r="AJ429" s="54"/>
      <c r="AK429" s="55"/>
      <c r="AL429" s="55"/>
      <c r="AM429" s="55"/>
      <c r="AN429" s="55"/>
      <c r="AO429" s="54"/>
      <c r="AP429" s="51"/>
    </row>
    <row r="430" spans="1:42">
      <c r="A430" s="53"/>
      <c r="B430" s="53"/>
      <c r="C430" s="53"/>
      <c r="D430" s="54"/>
      <c r="E430" s="54"/>
      <c r="F430" s="54"/>
      <c r="G430" s="55"/>
      <c r="H430" s="55"/>
      <c r="I430" s="55"/>
      <c r="J430" s="55"/>
      <c r="K430" s="54"/>
      <c r="L430" s="55"/>
      <c r="M430" s="55"/>
      <c r="N430" s="55"/>
      <c r="O430" s="55"/>
      <c r="P430" s="54"/>
      <c r="Q430" s="55"/>
      <c r="R430" s="55"/>
      <c r="S430" s="55"/>
      <c r="T430" s="55"/>
      <c r="U430" s="54"/>
      <c r="V430" s="55"/>
      <c r="W430" s="55"/>
      <c r="X430" s="55"/>
      <c r="Y430" s="55"/>
      <c r="Z430" s="54"/>
      <c r="AA430" s="55"/>
      <c r="AB430" s="55"/>
      <c r="AC430" s="55"/>
      <c r="AD430" s="55"/>
      <c r="AE430" s="54"/>
      <c r="AF430" s="55"/>
      <c r="AG430" s="55"/>
      <c r="AH430" s="55"/>
      <c r="AI430" s="55"/>
      <c r="AJ430" s="54"/>
      <c r="AK430" s="55"/>
      <c r="AL430" s="55"/>
      <c r="AM430" s="55"/>
      <c r="AN430" s="55"/>
      <c r="AO430" s="54"/>
      <c r="AP430" s="51"/>
    </row>
    <row r="431" spans="1:42">
      <c r="A431" s="53"/>
      <c r="B431" s="53"/>
      <c r="C431" s="53"/>
      <c r="D431" s="54"/>
      <c r="E431" s="54"/>
      <c r="F431" s="54"/>
      <c r="G431" s="55"/>
      <c r="H431" s="55"/>
      <c r="I431" s="55"/>
      <c r="J431" s="55"/>
      <c r="K431" s="54"/>
      <c r="L431" s="55"/>
      <c r="M431" s="55"/>
      <c r="N431" s="55"/>
      <c r="O431" s="55"/>
      <c r="P431" s="54"/>
      <c r="Q431" s="55"/>
      <c r="R431" s="55"/>
      <c r="S431" s="55"/>
      <c r="T431" s="55"/>
      <c r="U431" s="54"/>
      <c r="V431" s="55"/>
      <c r="W431" s="55"/>
      <c r="X431" s="55"/>
      <c r="Y431" s="55"/>
      <c r="Z431" s="54"/>
      <c r="AA431" s="55"/>
      <c r="AB431" s="55"/>
      <c r="AC431" s="55"/>
      <c r="AD431" s="55"/>
      <c r="AE431" s="54"/>
      <c r="AF431" s="55"/>
      <c r="AG431" s="55"/>
      <c r="AH431" s="55"/>
      <c r="AI431" s="55"/>
      <c r="AJ431" s="54"/>
      <c r="AK431" s="55"/>
      <c r="AL431" s="55"/>
      <c r="AM431" s="55"/>
      <c r="AN431" s="55"/>
      <c r="AO431" s="54"/>
      <c r="AP431" s="51"/>
    </row>
    <row r="432" spans="1:42">
      <c r="A432" s="53"/>
      <c r="B432" s="53"/>
      <c r="C432" s="53"/>
      <c r="D432" s="54"/>
      <c r="E432" s="54"/>
      <c r="F432" s="54"/>
      <c r="G432" s="55"/>
      <c r="H432" s="55"/>
      <c r="I432" s="55"/>
      <c r="J432" s="55"/>
      <c r="K432" s="54"/>
      <c r="L432" s="55"/>
      <c r="M432" s="55"/>
      <c r="N432" s="55"/>
      <c r="O432" s="55"/>
      <c r="P432" s="54"/>
      <c r="Q432" s="55"/>
      <c r="R432" s="55"/>
      <c r="S432" s="55"/>
      <c r="T432" s="55"/>
      <c r="U432" s="54"/>
      <c r="V432" s="55"/>
      <c r="W432" s="55"/>
      <c r="X432" s="55"/>
      <c r="Y432" s="55"/>
      <c r="Z432" s="54"/>
      <c r="AA432" s="55"/>
      <c r="AB432" s="55"/>
      <c r="AC432" s="55"/>
      <c r="AD432" s="55"/>
      <c r="AE432" s="54"/>
      <c r="AF432" s="55"/>
      <c r="AG432" s="55"/>
      <c r="AH432" s="55"/>
      <c r="AI432" s="55"/>
      <c r="AJ432" s="54"/>
      <c r="AK432" s="55"/>
      <c r="AL432" s="55"/>
      <c r="AM432" s="55"/>
      <c r="AN432" s="55"/>
      <c r="AO432" s="54"/>
      <c r="AP432" s="51"/>
    </row>
    <row r="433" spans="1:42">
      <c r="A433" s="53"/>
      <c r="B433" s="53"/>
      <c r="C433" s="53"/>
      <c r="D433" s="54"/>
      <c r="E433" s="54"/>
      <c r="F433" s="54"/>
      <c r="G433" s="55"/>
      <c r="H433" s="55"/>
      <c r="I433" s="55"/>
      <c r="J433" s="55"/>
      <c r="K433" s="54"/>
      <c r="L433" s="55"/>
      <c r="M433" s="55"/>
      <c r="N433" s="55"/>
      <c r="O433" s="55"/>
      <c r="P433" s="54"/>
      <c r="Q433" s="55"/>
      <c r="R433" s="55"/>
      <c r="S433" s="55"/>
      <c r="T433" s="55"/>
      <c r="U433" s="54"/>
      <c r="V433" s="55"/>
      <c r="W433" s="55"/>
      <c r="X433" s="55"/>
      <c r="Y433" s="55"/>
      <c r="Z433" s="54"/>
      <c r="AA433" s="55"/>
      <c r="AB433" s="55"/>
      <c r="AC433" s="55"/>
      <c r="AD433" s="55"/>
      <c r="AE433" s="54"/>
      <c r="AF433" s="55"/>
      <c r="AG433" s="55"/>
      <c r="AH433" s="55"/>
      <c r="AI433" s="55"/>
      <c r="AJ433" s="54"/>
      <c r="AK433" s="55"/>
      <c r="AL433" s="55"/>
      <c r="AM433" s="55"/>
      <c r="AN433" s="55"/>
      <c r="AO433" s="54"/>
      <c r="AP433" s="51"/>
    </row>
    <row r="434" spans="1:42">
      <c r="A434" s="53"/>
      <c r="B434" s="53"/>
      <c r="C434" s="53"/>
      <c r="D434" s="54"/>
      <c r="E434" s="54"/>
      <c r="F434" s="54"/>
      <c r="G434" s="55"/>
      <c r="H434" s="55"/>
      <c r="I434" s="55"/>
      <c r="J434" s="55"/>
      <c r="K434" s="54"/>
      <c r="L434" s="55"/>
      <c r="M434" s="55"/>
      <c r="N434" s="55"/>
      <c r="O434" s="55"/>
      <c r="P434" s="54"/>
      <c r="Q434" s="55"/>
      <c r="R434" s="55"/>
      <c r="S434" s="55"/>
      <c r="T434" s="55"/>
      <c r="U434" s="54"/>
      <c r="V434" s="55"/>
      <c r="W434" s="55"/>
      <c r="X434" s="55"/>
      <c r="Y434" s="55"/>
      <c r="Z434" s="54"/>
      <c r="AA434" s="55"/>
      <c r="AB434" s="55"/>
      <c r="AC434" s="55"/>
      <c r="AD434" s="55"/>
      <c r="AE434" s="54"/>
      <c r="AF434" s="55"/>
      <c r="AG434" s="55"/>
      <c r="AH434" s="55"/>
      <c r="AI434" s="55"/>
      <c r="AJ434" s="54"/>
      <c r="AK434" s="55"/>
      <c r="AL434" s="55"/>
      <c r="AM434" s="55"/>
      <c r="AN434" s="55"/>
      <c r="AO434" s="54"/>
      <c r="AP434" s="51"/>
    </row>
    <row r="435" spans="1:42">
      <c r="A435" s="53"/>
      <c r="B435" s="53"/>
      <c r="C435" s="53"/>
      <c r="D435" s="54"/>
      <c r="E435" s="54"/>
      <c r="F435" s="54"/>
      <c r="G435" s="55"/>
      <c r="H435" s="55"/>
      <c r="I435" s="55"/>
      <c r="J435" s="55"/>
      <c r="K435" s="54"/>
      <c r="L435" s="55"/>
      <c r="M435" s="55"/>
      <c r="N435" s="55"/>
      <c r="O435" s="55"/>
      <c r="P435" s="54"/>
      <c r="Q435" s="55"/>
      <c r="R435" s="55"/>
      <c r="S435" s="55"/>
      <c r="T435" s="55"/>
      <c r="U435" s="54"/>
      <c r="V435" s="55"/>
      <c r="W435" s="55"/>
      <c r="X435" s="55"/>
      <c r="Y435" s="55"/>
      <c r="Z435" s="54"/>
      <c r="AA435" s="55"/>
      <c r="AB435" s="55"/>
      <c r="AC435" s="55"/>
      <c r="AD435" s="55"/>
      <c r="AE435" s="54"/>
      <c r="AF435" s="55"/>
      <c r="AG435" s="55"/>
      <c r="AH435" s="55"/>
      <c r="AI435" s="55"/>
      <c r="AJ435" s="54"/>
      <c r="AK435" s="55"/>
      <c r="AL435" s="55"/>
      <c r="AM435" s="55"/>
      <c r="AN435" s="55"/>
      <c r="AO435" s="54"/>
      <c r="AP435" s="51"/>
    </row>
    <row r="436" spans="1:42">
      <c r="A436" s="53"/>
      <c r="B436" s="53"/>
      <c r="C436" s="53"/>
      <c r="D436" s="54"/>
      <c r="E436" s="54"/>
      <c r="F436" s="54"/>
      <c r="G436" s="55"/>
      <c r="H436" s="55"/>
      <c r="I436" s="55"/>
      <c r="J436" s="55"/>
      <c r="K436" s="54"/>
      <c r="L436" s="55"/>
      <c r="M436" s="55"/>
      <c r="N436" s="55"/>
      <c r="O436" s="55"/>
      <c r="P436" s="54"/>
      <c r="Q436" s="55"/>
      <c r="R436" s="55"/>
      <c r="S436" s="55"/>
      <c r="T436" s="55"/>
      <c r="U436" s="54"/>
      <c r="V436" s="55"/>
      <c r="W436" s="55"/>
      <c r="X436" s="55"/>
      <c r="Y436" s="55"/>
      <c r="Z436" s="54"/>
      <c r="AA436" s="55"/>
      <c r="AB436" s="55"/>
      <c r="AC436" s="55"/>
      <c r="AD436" s="55"/>
      <c r="AE436" s="54"/>
      <c r="AF436" s="55"/>
      <c r="AG436" s="55"/>
      <c r="AH436" s="55"/>
      <c r="AI436" s="55"/>
      <c r="AJ436" s="54"/>
      <c r="AK436" s="55"/>
      <c r="AL436" s="55"/>
      <c r="AM436" s="55"/>
      <c r="AN436" s="55"/>
      <c r="AO436" s="54"/>
      <c r="AP436" s="51"/>
    </row>
    <row r="437" spans="1:42">
      <c r="A437" s="53"/>
      <c r="B437" s="53"/>
      <c r="C437" s="53"/>
      <c r="D437" s="54"/>
      <c r="E437" s="54"/>
      <c r="F437" s="54"/>
      <c r="G437" s="55"/>
      <c r="H437" s="55"/>
      <c r="I437" s="55"/>
      <c r="J437" s="55"/>
      <c r="K437" s="54"/>
      <c r="L437" s="55"/>
      <c r="M437" s="55"/>
      <c r="N437" s="55"/>
      <c r="O437" s="55"/>
      <c r="P437" s="54"/>
      <c r="Q437" s="55"/>
      <c r="R437" s="55"/>
      <c r="S437" s="55"/>
      <c r="T437" s="55"/>
      <c r="U437" s="54"/>
      <c r="V437" s="55"/>
      <c r="W437" s="55"/>
      <c r="X437" s="55"/>
      <c r="Y437" s="55"/>
      <c r="Z437" s="54"/>
      <c r="AA437" s="55"/>
      <c r="AB437" s="55"/>
      <c r="AC437" s="55"/>
      <c r="AD437" s="55"/>
      <c r="AE437" s="54"/>
      <c r="AF437" s="55"/>
      <c r="AG437" s="55"/>
      <c r="AH437" s="55"/>
      <c r="AI437" s="55"/>
      <c r="AJ437" s="54"/>
      <c r="AK437" s="55"/>
      <c r="AL437" s="55"/>
      <c r="AM437" s="55"/>
      <c r="AN437" s="55"/>
      <c r="AO437" s="54"/>
      <c r="AP437" s="51"/>
    </row>
    <row r="438" spans="1:42">
      <c r="A438" s="53"/>
      <c r="B438" s="53"/>
      <c r="C438" s="53"/>
      <c r="D438" s="54"/>
      <c r="E438" s="54"/>
      <c r="F438" s="54"/>
      <c r="G438" s="55"/>
      <c r="H438" s="55"/>
      <c r="I438" s="55"/>
      <c r="J438" s="55"/>
      <c r="K438" s="54"/>
      <c r="L438" s="55"/>
      <c r="M438" s="55"/>
      <c r="N438" s="55"/>
      <c r="O438" s="55"/>
      <c r="P438" s="54"/>
      <c r="Q438" s="55"/>
      <c r="R438" s="55"/>
      <c r="S438" s="55"/>
      <c r="T438" s="55"/>
      <c r="U438" s="54"/>
      <c r="V438" s="55"/>
      <c r="W438" s="55"/>
      <c r="X438" s="55"/>
      <c r="Y438" s="55"/>
      <c r="Z438" s="54"/>
      <c r="AA438" s="55"/>
      <c r="AB438" s="55"/>
      <c r="AC438" s="55"/>
      <c r="AD438" s="55"/>
      <c r="AE438" s="54"/>
      <c r="AF438" s="55"/>
      <c r="AG438" s="55"/>
      <c r="AH438" s="55"/>
      <c r="AI438" s="55"/>
      <c r="AJ438" s="54"/>
      <c r="AK438" s="55"/>
      <c r="AL438" s="55"/>
      <c r="AM438" s="55"/>
      <c r="AN438" s="55"/>
      <c r="AO438" s="54"/>
      <c r="AP438" s="51"/>
    </row>
    <row r="439" spans="1:42">
      <c r="A439" s="53"/>
      <c r="B439" s="53"/>
      <c r="C439" s="53"/>
      <c r="D439" s="54"/>
      <c r="E439" s="54"/>
      <c r="F439" s="54"/>
      <c r="G439" s="55"/>
      <c r="H439" s="55"/>
      <c r="I439" s="55"/>
      <c r="J439" s="55"/>
      <c r="K439" s="54"/>
      <c r="L439" s="55"/>
      <c r="M439" s="55"/>
      <c r="N439" s="55"/>
      <c r="O439" s="55"/>
      <c r="P439" s="54"/>
      <c r="Q439" s="55"/>
      <c r="R439" s="55"/>
      <c r="S439" s="55"/>
      <c r="T439" s="55"/>
      <c r="U439" s="54"/>
      <c r="V439" s="55"/>
      <c r="W439" s="55"/>
      <c r="X439" s="55"/>
      <c r="Y439" s="55"/>
      <c r="Z439" s="54"/>
      <c r="AA439" s="55"/>
      <c r="AB439" s="55"/>
      <c r="AC439" s="55"/>
      <c r="AD439" s="55"/>
      <c r="AE439" s="54"/>
      <c r="AF439" s="55"/>
      <c r="AG439" s="55"/>
      <c r="AH439" s="55"/>
      <c r="AI439" s="55"/>
      <c r="AJ439" s="54"/>
      <c r="AK439" s="55"/>
      <c r="AL439" s="55"/>
      <c r="AM439" s="55"/>
      <c r="AN439" s="55"/>
      <c r="AO439" s="54"/>
      <c r="AP439" s="51"/>
    </row>
    <row r="440" spans="1:42">
      <c r="A440" s="53"/>
      <c r="B440" s="53"/>
      <c r="C440" s="53"/>
      <c r="D440" s="54"/>
      <c r="E440" s="54"/>
      <c r="F440" s="54"/>
      <c r="G440" s="55"/>
      <c r="H440" s="55"/>
      <c r="I440" s="55"/>
      <c r="J440" s="55"/>
      <c r="K440" s="54"/>
      <c r="L440" s="55"/>
      <c r="M440" s="55"/>
      <c r="N440" s="55"/>
      <c r="O440" s="55"/>
      <c r="P440" s="54"/>
      <c r="Q440" s="55"/>
      <c r="R440" s="55"/>
      <c r="S440" s="55"/>
      <c r="T440" s="55"/>
      <c r="U440" s="54"/>
      <c r="V440" s="55"/>
      <c r="W440" s="55"/>
      <c r="X440" s="55"/>
      <c r="Y440" s="55"/>
      <c r="Z440" s="54"/>
      <c r="AA440" s="55"/>
      <c r="AB440" s="55"/>
      <c r="AC440" s="55"/>
      <c r="AD440" s="55"/>
      <c r="AE440" s="54"/>
      <c r="AF440" s="55"/>
      <c r="AG440" s="55"/>
      <c r="AH440" s="55"/>
      <c r="AI440" s="55"/>
      <c r="AJ440" s="54"/>
      <c r="AK440" s="55"/>
      <c r="AL440" s="55"/>
      <c r="AM440" s="55"/>
      <c r="AN440" s="55"/>
      <c r="AO440" s="54"/>
      <c r="AP440" s="51"/>
    </row>
    <row r="441" spans="1:42">
      <c r="A441" s="53"/>
      <c r="B441" s="53"/>
      <c r="C441" s="53"/>
      <c r="D441" s="54"/>
      <c r="E441" s="54"/>
      <c r="F441" s="54"/>
      <c r="G441" s="55"/>
      <c r="H441" s="55"/>
      <c r="I441" s="55"/>
      <c r="J441" s="55"/>
      <c r="K441" s="54"/>
      <c r="L441" s="55"/>
      <c r="M441" s="55"/>
      <c r="N441" s="55"/>
      <c r="O441" s="55"/>
      <c r="P441" s="54"/>
      <c r="Q441" s="55"/>
      <c r="R441" s="55"/>
      <c r="S441" s="55"/>
      <c r="T441" s="55"/>
      <c r="U441" s="54"/>
      <c r="V441" s="55"/>
      <c r="W441" s="55"/>
      <c r="X441" s="55"/>
      <c r="Y441" s="55"/>
      <c r="Z441" s="54"/>
      <c r="AA441" s="55"/>
      <c r="AB441" s="55"/>
      <c r="AC441" s="55"/>
      <c r="AD441" s="55"/>
      <c r="AE441" s="54"/>
      <c r="AF441" s="55"/>
      <c r="AG441" s="55"/>
      <c r="AH441" s="55"/>
      <c r="AI441" s="55"/>
      <c r="AJ441" s="54"/>
      <c r="AK441" s="55"/>
      <c r="AL441" s="55"/>
      <c r="AM441" s="55"/>
      <c r="AN441" s="55"/>
      <c r="AO441" s="54"/>
      <c r="AP441" s="51"/>
    </row>
    <row r="442" spans="1:42">
      <c r="A442" s="53"/>
      <c r="B442" s="53"/>
      <c r="C442" s="53"/>
      <c r="D442" s="54"/>
      <c r="E442" s="54"/>
      <c r="F442" s="54"/>
      <c r="G442" s="55"/>
      <c r="H442" s="55"/>
      <c r="I442" s="55"/>
      <c r="J442" s="55"/>
      <c r="K442" s="54"/>
      <c r="L442" s="55"/>
      <c r="M442" s="55"/>
      <c r="N442" s="55"/>
      <c r="O442" s="55"/>
      <c r="P442" s="54"/>
      <c r="Q442" s="55"/>
      <c r="R442" s="55"/>
      <c r="S442" s="55"/>
      <c r="T442" s="55"/>
      <c r="U442" s="54"/>
      <c r="V442" s="55"/>
      <c r="W442" s="55"/>
      <c r="X442" s="55"/>
      <c r="Y442" s="55"/>
      <c r="Z442" s="54"/>
      <c r="AA442" s="55"/>
      <c r="AB442" s="55"/>
      <c r="AC442" s="55"/>
      <c r="AD442" s="55"/>
      <c r="AE442" s="54"/>
      <c r="AF442" s="55"/>
      <c r="AG442" s="55"/>
      <c r="AH442" s="55"/>
      <c r="AI442" s="55"/>
      <c r="AJ442" s="54"/>
      <c r="AK442" s="55"/>
      <c r="AL442" s="55"/>
      <c r="AM442" s="55"/>
      <c r="AN442" s="55"/>
      <c r="AO442" s="54"/>
      <c r="AP442" s="51"/>
    </row>
    <row r="443" spans="1:42">
      <c r="A443" s="53"/>
      <c r="B443" s="53"/>
      <c r="C443" s="53"/>
      <c r="D443" s="54"/>
      <c r="E443" s="54"/>
      <c r="F443" s="54"/>
      <c r="G443" s="55"/>
      <c r="H443" s="55"/>
      <c r="I443" s="55"/>
      <c r="J443" s="55"/>
      <c r="K443" s="54"/>
      <c r="L443" s="55"/>
      <c r="M443" s="55"/>
      <c r="N443" s="55"/>
      <c r="O443" s="55"/>
      <c r="P443" s="54"/>
      <c r="Q443" s="55"/>
      <c r="R443" s="55"/>
      <c r="S443" s="55"/>
      <c r="T443" s="55"/>
      <c r="U443" s="54"/>
      <c r="V443" s="55"/>
      <c r="W443" s="55"/>
      <c r="X443" s="55"/>
      <c r="Y443" s="55"/>
      <c r="Z443" s="54"/>
      <c r="AA443" s="55"/>
      <c r="AB443" s="55"/>
      <c r="AC443" s="55"/>
      <c r="AD443" s="55"/>
      <c r="AE443" s="54"/>
      <c r="AF443" s="55"/>
      <c r="AG443" s="55"/>
      <c r="AH443" s="55"/>
      <c r="AI443" s="55"/>
      <c r="AJ443" s="54"/>
      <c r="AK443" s="55"/>
      <c r="AL443" s="55"/>
      <c r="AM443" s="55"/>
      <c r="AN443" s="55"/>
      <c r="AO443" s="54"/>
      <c r="AP443" s="51"/>
    </row>
    <row r="444" spans="1:42">
      <c r="A444" s="53"/>
      <c r="B444" s="53"/>
      <c r="C444" s="53"/>
      <c r="D444" s="54"/>
      <c r="E444" s="54"/>
      <c r="F444" s="54"/>
      <c r="G444" s="55"/>
      <c r="H444" s="55"/>
      <c r="I444" s="55"/>
      <c r="J444" s="55"/>
      <c r="K444" s="54"/>
      <c r="L444" s="55"/>
      <c r="M444" s="55"/>
      <c r="N444" s="55"/>
      <c r="O444" s="55"/>
      <c r="P444" s="54"/>
      <c r="Q444" s="55"/>
      <c r="R444" s="55"/>
      <c r="S444" s="55"/>
      <c r="T444" s="55"/>
      <c r="U444" s="54"/>
      <c r="V444" s="55"/>
      <c r="W444" s="55"/>
      <c r="X444" s="55"/>
      <c r="Y444" s="55"/>
      <c r="Z444" s="54"/>
      <c r="AA444" s="55"/>
      <c r="AB444" s="55"/>
      <c r="AC444" s="55"/>
      <c r="AD444" s="55"/>
      <c r="AE444" s="54"/>
      <c r="AF444" s="55"/>
      <c r="AG444" s="55"/>
      <c r="AH444" s="55"/>
      <c r="AI444" s="55"/>
      <c r="AJ444" s="54"/>
      <c r="AK444" s="55"/>
      <c r="AL444" s="55"/>
      <c r="AM444" s="55"/>
      <c r="AN444" s="55"/>
      <c r="AO444" s="54"/>
      <c r="AP444" s="51"/>
    </row>
    <row r="445" spans="1:42">
      <c r="A445" s="53"/>
      <c r="B445" s="53"/>
      <c r="C445" s="53"/>
      <c r="D445" s="54"/>
      <c r="E445" s="54"/>
      <c r="F445" s="54"/>
      <c r="G445" s="55"/>
      <c r="H445" s="55"/>
      <c r="I445" s="55"/>
      <c r="J445" s="55"/>
      <c r="K445" s="54"/>
      <c r="L445" s="55"/>
      <c r="M445" s="55"/>
      <c r="N445" s="55"/>
      <c r="O445" s="55"/>
      <c r="P445" s="54"/>
      <c r="Q445" s="55"/>
      <c r="R445" s="55"/>
      <c r="S445" s="55"/>
      <c r="T445" s="55"/>
      <c r="U445" s="54"/>
      <c r="V445" s="55"/>
      <c r="W445" s="55"/>
      <c r="X445" s="55"/>
      <c r="Y445" s="55"/>
      <c r="Z445" s="54"/>
      <c r="AA445" s="55"/>
      <c r="AB445" s="55"/>
      <c r="AC445" s="55"/>
      <c r="AD445" s="55"/>
      <c r="AE445" s="54"/>
      <c r="AF445" s="55"/>
      <c r="AG445" s="55"/>
      <c r="AH445" s="55"/>
      <c r="AI445" s="55"/>
      <c r="AJ445" s="54"/>
      <c r="AK445" s="55"/>
      <c r="AL445" s="55"/>
      <c r="AM445" s="55"/>
      <c r="AN445" s="55"/>
      <c r="AO445" s="54"/>
      <c r="AP445" s="51"/>
    </row>
    <row r="446" spans="1:42">
      <c r="A446" s="53"/>
      <c r="B446" s="53"/>
      <c r="C446" s="53"/>
      <c r="D446" s="54"/>
      <c r="E446" s="54"/>
      <c r="F446" s="54"/>
      <c r="G446" s="55"/>
      <c r="H446" s="55"/>
      <c r="I446" s="55"/>
      <c r="J446" s="55"/>
      <c r="K446" s="54"/>
      <c r="L446" s="55"/>
      <c r="M446" s="55"/>
      <c r="N446" s="55"/>
      <c r="O446" s="55"/>
      <c r="P446" s="54"/>
      <c r="Q446" s="55"/>
      <c r="R446" s="55"/>
      <c r="S446" s="55"/>
      <c r="T446" s="55"/>
      <c r="U446" s="54"/>
      <c r="V446" s="55"/>
      <c r="W446" s="55"/>
      <c r="X446" s="55"/>
      <c r="Y446" s="55"/>
      <c r="Z446" s="54"/>
      <c r="AA446" s="55"/>
      <c r="AB446" s="55"/>
      <c r="AC446" s="55"/>
      <c r="AD446" s="55"/>
      <c r="AE446" s="54"/>
      <c r="AF446" s="55"/>
      <c r="AG446" s="55"/>
      <c r="AH446" s="55"/>
      <c r="AI446" s="55"/>
      <c r="AJ446" s="54"/>
      <c r="AK446" s="55"/>
      <c r="AL446" s="55"/>
      <c r="AM446" s="55"/>
      <c r="AN446" s="55"/>
      <c r="AO446" s="54"/>
      <c r="AP446" s="51"/>
    </row>
    <row r="447" spans="1:42">
      <c r="A447" s="53"/>
      <c r="B447" s="53"/>
      <c r="C447" s="53"/>
      <c r="D447" s="54"/>
      <c r="E447" s="54"/>
      <c r="F447" s="54"/>
      <c r="G447" s="55"/>
      <c r="H447" s="55"/>
      <c r="I447" s="55"/>
      <c r="J447" s="55"/>
      <c r="K447" s="54"/>
      <c r="L447" s="55"/>
      <c r="M447" s="55"/>
      <c r="N447" s="55"/>
      <c r="O447" s="55"/>
      <c r="P447" s="54"/>
      <c r="Q447" s="55"/>
      <c r="R447" s="55"/>
      <c r="S447" s="55"/>
      <c r="T447" s="55"/>
      <c r="U447" s="54"/>
      <c r="V447" s="55"/>
      <c r="W447" s="55"/>
      <c r="X447" s="55"/>
      <c r="Y447" s="55"/>
      <c r="Z447" s="54"/>
      <c r="AA447" s="55"/>
      <c r="AB447" s="55"/>
      <c r="AC447" s="55"/>
      <c r="AD447" s="55"/>
      <c r="AE447" s="54"/>
      <c r="AF447" s="55"/>
      <c r="AG447" s="55"/>
      <c r="AH447" s="55"/>
      <c r="AI447" s="55"/>
      <c r="AJ447" s="54"/>
      <c r="AK447" s="55"/>
      <c r="AL447" s="55"/>
      <c r="AM447" s="55"/>
      <c r="AN447" s="55"/>
      <c r="AO447" s="54"/>
      <c r="AP447" s="51"/>
    </row>
    <row r="448" spans="1:42">
      <c r="A448" s="53"/>
      <c r="B448" s="53"/>
      <c r="C448" s="53"/>
      <c r="D448" s="54"/>
      <c r="E448" s="54"/>
      <c r="F448" s="54"/>
      <c r="G448" s="55"/>
      <c r="H448" s="55"/>
      <c r="I448" s="55"/>
      <c r="J448" s="55"/>
      <c r="K448" s="54"/>
      <c r="L448" s="55"/>
      <c r="M448" s="55"/>
      <c r="N448" s="55"/>
      <c r="O448" s="55"/>
      <c r="P448" s="54"/>
      <c r="Q448" s="55"/>
      <c r="R448" s="55"/>
      <c r="S448" s="55"/>
      <c r="T448" s="55"/>
      <c r="U448" s="54"/>
      <c r="V448" s="55"/>
      <c r="W448" s="55"/>
      <c r="X448" s="55"/>
      <c r="Y448" s="55"/>
      <c r="Z448" s="54"/>
      <c r="AA448" s="55"/>
      <c r="AB448" s="55"/>
      <c r="AC448" s="55"/>
      <c r="AD448" s="55"/>
      <c r="AE448" s="54"/>
      <c r="AF448" s="55"/>
      <c r="AG448" s="55"/>
      <c r="AH448" s="55"/>
      <c r="AI448" s="55"/>
      <c r="AJ448" s="54"/>
      <c r="AK448" s="55"/>
      <c r="AL448" s="55"/>
      <c r="AM448" s="55"/>
      <c r="AN448" s="55"/>
      <c r="AO448" s="54"/>
      <c r="AP448" s="51"/>
    </row>
    <row r="449" spans="1:42">
      <c r="A449" s="53"/>
      <c r="B449" s="53"/>
      <c r="C449" s="53"/>
      <c r="D449" s="54"/>
      <c r="E449" s="54"/>
      <c r="F449" s="54"/>
      <c r="G449" s="55"/>
      <c r="H449" s="55"/>
      <c r="I449" s="55"/>
      <c r="J449" s="55"/>
      <c r="K449" s="54"/>
      <c r="L449" s="55"/>
      <c r="M449" s="55"/>
      <c r="N449" s="55"/>
      <c r="O449" s="55"/>
      <c r="P449" s="54"/>
      <c r="Q449" s="55"/>
      <c r="R449" s="55"/>
      <c r="S449" s="55"/>
      <c r="T449" s="55"/>
      <c r="U449" s="54"/>
      <c r="V449" s="55"/>
      <c r="W449" s="55"/>
      <c r="X449" s="55"/>
      <c r="Y449" s="55"/>
      <c r="Z449" s="54"/>
      <c r="AA449" s="55"/>
      <c r="AB449" s="55"/>
      <c r="AC449" s="55"/>
      <c r="AD449" s="55"/>
      <c r="AE449" s="54"/>
      <c r="AF449" s="55"/>
      <c r="AG449" s="55"/>
      <c r="AH449" s="55"/>
      <c r="AI449" s="55"/>
      <c r="AJ449" s="54"/>
      <c r="AK449" s="55"/>
      <c r="AL449" s="55"/>
      <c r="AM449" s="55"/>
      <c r="AN449" s="55"/>
      <c r="AO449" s="54"/>
      <c r="AP449" s="51"/>
    </row>
    <row r="450" spans="1:42">
      <c r="A450" s="53"/>
      <c r="B450" s="53"/>
      <c r="C450" s="53"/>
      <c r="D450" s="54"/>
      <c r="E450" s="54"/>
      <c r="F450" s="54"/>
      <c r="G450" s="55"/>
      <c r="H450" s="55"/>
      <c r="I450" s="55"/>
      <c r="J450" s="55"/>
      <c r="K450" s="54"/>
      <c r="L450" s="55"/>
      <c r="M450" s="55"/>
      <c r="N450" s="55"/>
      <c r="O450" s="55"/>
      <c r="P450" s="54"/>
      <c r="Q450" s="55"/>
      <c r="R450" s="55"/>
      <c r="S450" s="55"/>
      <c r="T450" s="55"/>
      <c r="U450" s="54"/>
      <c r="V450" s="55"/>
      <c r="W450" s="55"/>
      <c r="X450" s="55"/>
      <c r="Y450" s="55"/>
      <c r="Z450" s="54"/>
      <c r="AA450" s="55"/>
      <c r="AB450" s="55"/>
      <c r="AC450" s="55"/>
      <c r="AD450" s="55"/>
      <c r="AE450" s="54"/>
      <c r="AF450" s="55"/>
      <c r="AG450" s="55"/>
      <c r="AH450" s="55"/>
      <c r="AI450" s="55"/>
      <c r="AJ450" s="54"/>
      <c r="AK450" s="55"/>
      <c r="AL450" s="55"/>
      <c r="AM450" s="55"/>
      <c r="AN450" s="55"/>
      <c r="AO450" s="54"/>
      <c r="AP450" s="51"/>
    </row>
    <row r="451" spans="1:42">
      <c r="A451" s="53"/>
      <c r="B451" s="53"/>
      <c r="C451" s="53"/>
      <c r="D451" s="54"/>
      <c r="E451" s="54"/>
      <c r="F451" s="54"/>
      <c r="G451" s="55"/>
      <c r="H451" s="55"/>
      <c r="I451" s="55"/>
      <c r="J451" s="55"/>
      <c r="K451" s="54"/>
      <c r="L451" s="55"/>
      <c r="M451" s="55"/>
      <c r="N451" s="55"/>
      <c r="O451" s="55"/>
      <c r="P451" s="54"/>
      <c r="Q451" s="55"/>
      <c r="R451" s="55"/>
      <c r="S451" s="55"/>
      <c r="T451" s="55"/>
      <c r="U451" s="54"/>
      <c r="V451" s="55"/>
      <c r="W451" s="55"/>
      <c r="X451" s="55"/>
      <c r="Y451" s="55"/>
      <c r="Z451" s="54"/>
      <c r="AA451" s="55"/>
      <c r="AB451" s="55"/>
      <c r="AC451" s="55"/>
      <c r="AD451" s="55"/>
      <c r="AE451" s="54"/>
      <c r="AF451" s="55"/>
      <c r="AG451" s="55"/>
      <c r="AH451" s="55"/>
      <c r="AI451" s="55"/>
      <c r="AJ451" s="54"/>
      <c r="AK451" s="55"/>
      <c r="AL451" s="55"/>
      <c r="AM451" s="55"/>
      <c r="AN451" s="55"/>
      <c r="AO451" s="54"/>
      <c r="AP451" s="51"/>
    </row>
    <row r="452" spans="1:42">
      <c r="A452" s="53"/>
      <c r="B452" s="53"/>
      <c r="C452" s="53"/>
      <c r="D452" s="54"/>
      <c r="E452" s="54"/>
      <c r="F452" s="54"/>
      <c r="G452" s="55"/>
      <c r="H452" s="55"/>
      <c r="I452" s="55"/>
      <c r="J452" s="55"/>
      <c r="K452" s="54"/>
      <c r="L452" s="55"/>
      <c r="M452" s="55"/>
      <c r="N452" s="55"/>
      <c r="O452" s="55"/>
      <c r="P452" s="54"/>
      <c r="Q452" s="55"/>
      <c r="R452" s="55"/>
      <c r="S452" s="55"/>
      <c r="T452" s="55"/>
      <c r="U452" s="54"/>
      <c r="V452" s="55"/>
      <c r="W452" s="55"/>
      <c r="X452" s="55"/>
      <c r="Y452" s="55"/>
      <c r="Z452" s="54"/>
      <c r="AA452" s="55"/>
      <c r="AB452" s="55"/>
      <c r="AC452" s="55"/>
      <c r="AD452" s="55"/>
      <c r="AE452" s="54"/>
      <c r="AF452" s="55"/>
      <c r="AG452" s="55"/>
      <c r="AH452" s="55"/>
      <c r="AI452" s="55"/>
      <c r="AJ452" s="54"/>
      <c r="AK452" s="55"/>
      <c r="AL452" s="55"/>
      <c r="AM452" s="55"/>
      <c r="AN452" s="55"/>
      <c r="AO452" s="54"/>
      <c r="AP452" s="51"/>
    </row>
    <row r="453" spans="1:42">
      <c r="A453" s="53"/>
      <c r="B453" s="53"/>
      <c r="C453" s="53"/>
      <c r="D453" s="54"/>
      <c r="E453" s="54"/>
      <c r="F453" s="54"/>
      <c r="G453" s="55"/>
      <c r="H453" s="55"/>
      <c r="I453" s="55"/>
      <c r="J453" s="55"/>
      <c r="K453" s="54"/>
      <c r="L453" s="55"/>
      <c r="M453" s="55"/>
      <c r="N453" s="55"/>
      <c r="O453" s="55"/>
      <c r="P453" s="54"/>
      <c r="Q453" s="55"/>
      <c r="R453" s="55"/>
      <c r="S453" s="55"/>
      <c r="T453" s="55"/>
      <c r="U453" s="54"/>
      <c r="V453" s="55"/>
      <c r="W453" s="55"/>
      <c r="X453" s="55"/>
      <c r="Y453" s="55"/>
      <c r="Z453" s="54"/>
      <c r="AA453" s="55"/>
      <c r="AB453" s="55"/>
      <c r="AC453" s="55"/>
      <c r="AD453" s="55"/>
      <c r="AE453" s="54"/>
      <c r="AF453" s="55"/>
      <c r="AG453" s="55"/>
      <c r="AH453" s="55"/>
      <c r="AI453" s="55"/>
      <c r="AJ453" s="54"/>
      <c r="AK453" s="55"/>
      <c r="AL453" s="55"/>
      <c r="AM453" s="55"/>
      <c r="AN453" s="55"/>
      <c r="AO453" s="54"/>
      <c r="AP453" s="51"/>
    </row>
    <row r="454" spans="1:42">
      <c r="A454" s="53"/>
      <c r="B454" s="53"/>
      <c r="C454" s="53"/>
      <c r="D454" s="54"/>
      <c r="E454" s="54"/>
      <c r="F454" s="54"/>
      <c r="G454" s="55"/>
      <c r="H454" s="55"/>
      <c r="I454" s="55"/>
      <c r="J454" s="55"/>
      <c r="K454" s="54"/>
      <c r="L454" s="55"/>
      <c r="M454" s="55"/>
      <c r="N454" s="55"/>
      <c r="O454" s="55"/>
      <c r="P454" s="54"/>
      <c r="Q454" s="55"/>
      <c r="R454" s="55"/>
      <c r="S454" s="55"/>
      <c r="T454" s="55"/>
      <c r="U454" s="54"/>
      <c r="V454" s="55"/>
      <c r="W454" s="55"/>
      <c r="X454" s="55"/>
      <c r="Y454" s="55"/>
      <c r="Z454" s="54"/>
      <c r="AA454" s="55"/>
      <c r="AB454" s="55"/>
      <c r="AC454" s="55"/>
      <c r="AD454" s="55"/>
      <c r="AE454" s="54"/>
      <c r="AF454" s="55"/>
      <c r="AG454" s="55"/>
      <c r="AH454" s="55"/>
      <c r="AI454" s="55"/>
      <c r="AJ454" s="54"/>
      <c r="AK454" s="55"/>
      <c r="AL454" s="55"/>
      <c r="AM454" s="55"/>
      <c r="AN454" s="55"/>
      <c r="AO454" s="54"/>
      <c r="AP454" s="51"/>
    </row>
    <row r="455" spans="1:42">
      <c r="A455" s="53"/>
      <c r="B455" s="53"/>
      <c r="C455" s="53"/>
      <c r="D455" s="54"/>
      <c r="E455" s="54"/>
      <c r="F455" s="54"/>
      <c r="G455" s="55"/>
      <c r="H455" s="55"/>
      <c r="I455" s="55"/>
      <c r="J455" s="55"/>
      <c r="K455" s="54"/>
      <c r="L455" s="55"/>
      <c r="M455" s="55"/>
      <c r="N455" s="55"/>
      <c r="O455" s="55"/>
      <c r="P455" s="54"/>
      <c r="Q455" s="55"/>
      <c r="R455" s="55"/>
      <c r="S455" s="55"/>
      <c r="T455" s="55"/>
      <c r="U455" s="54"/>
      <c r="V455" s="55"/>
      <c r="W455" s="55"/>
      <c r="X455" s="55"/>
      <c r="Y455" s="55"/>
      <c r="Z455" s="54"/>
      <c r="AA455" s="55"/>
      <c r="AB455" s="55"/>
      <c r="AC455" s="55"/>
      <c r="AD455" s="55"/>
      <c r="AE455" s="54"/>
      <c r="AF455" s="55"/>
      <c r="AG455" s="55"/>
      <c r="AH455" s="55"/>
      <c r="AI455" s="55"/>
      <c r="AJ455" s="54"/>
      <c r="AK455" s="55"/>
      <c r="AL455" s="55"/>
      <c r="AM455" s="55"/>
      <c r="AN455" s="55"/>
      <c r="AO455" s="54"/>
      <c r="AP455" s="51"/>
    </row>
    <row r="456" spans="1:42">
      <c r="A456" s="53"/>
      <c r="B456" s="53"/>
      <c r="C456" s="53"/>
      <c r="D456" s="54"/>
      <c r="E456" s="54"/>
      <c r="F456" s="54"/>
      <c r="G456" s="55"/>
      <c r="H456" s="55"/>
      <c r="I456" s="55"/>
      <c r="J456" s="55"/>
      <c r="K456" s="54"/>
      <c r="L456" s="55"/>
      <c r="M456" s="55"/>
      <c r="N456" s="55"/>
      <c r="O456" s="55"/>
      <c r="P456" s="54"/>
      <c r="Q456" s="55"/>
      <c r="R456" s="55"/>
      <c r="S456" s="55"/>
      <c r="T456" s="55"/>
      <c r="U456" s="54"/>
      <c r="V456" s="55"/>
      <c r="W456" s="55"/>
      <c r="X456" s="55"/>
      <c r="Y456" s="55"/>
      <c r="Z456" s="54"/>
      <c r="AA456" s="55"/>
      <c r="AB456" s="55"/>
      <c r="AC456" s="55"/>
      <c r="AD456" s="55"/>
      <c r="AE456" s="54"/>
      <c r="AF456" s="55"/>
      <c r="AG456" s="55"/>
      <c r="AH456" s="55"/>
      <c r="AI456" s="55"/>
      <c r="AJ456" s="54"/>
      <c r="AK456" s="55"/>
      <c r="AL456" s="55"/>
      <c r="AM456" s="55"/>
      <c r="AN456" s="55"/>
      <c r="AO456" s="54"/>
      <c r="AP456" s="51"/>
    </row>
    <row r="457" spans="1:42">
      <c r="A457" s="53"/>
      <c r="B457" s="53"/>
      <c r="C457" s="53"/>
      <c r="D457" s="54"/>
      <c r="E457" s="54"/>
      <c r="F457" s="54"/>
      <c r="G457" s="55"/>
      <c r="H457" s="55"/>
      <c r="I457" s="55"/>
      <c r="J457" s="55"/>
      <c r="K457" s="54"/>
      <c r="L457" s="55"/>
      <c r="M457" s="55"/>
      <c r="N457" s="55"/>
      <c r="O457" s="55"/>
      <c r="P457" s="54"/>
      <c r="Q457" s="55"/>
      <c r="R457" s="55"/>
      <c r="S457" s="55"/>
      <c r="T457" s="55"/>
      <c r="U457" s="54"/>
      <c r="V457" s="55"/>
      <c r="W457" s="55"/>
      <c r="X457" s="55"/>
      <c r="Y457" s="55"/>
      <c r="Z457" s="54"/>
      <c r="AA457" s="55"/>
      <c r="AB457" s="55"/>
      <c r="AC457" s="55"/>
      <c r="AD457" s="55"/>
      <c r="AE457" s="54"/>
      <c r="AF457" s="55"/>
      <c r="AG457" s="55"/>
      <c r="AH457" s="55"/>
      <c r="AI457" s="55"/>
      <c r="AJ457" s="54"/>
      <c r="AK457" s="55"/>
      <c r="AL457" s="55"/>
      <c r="AM457" s="55"/>
      <c r="AN457" s="55"/>
      <c r="AO457" s="54"/>
      <c r="AP457" s="51"/>
    </row>
    <row r="458" spans="1:42">
      <c r="A458" s="53"/>
      <c r="B458" s="53"/>
      <c r="C458" s="53"/>
      <c r="D458" s="54"/>
      <c r="E458" s="54"/>
      <c r="F458" s="54"/>
      <c r="G458" s="55"/>
      <c r="H458" s="55"/>
      <c r="I458" s="55"/>
      <c r="J458" s="55"/>
      <c r="K458" s="54"/>
      <c r="L458" s="55"/>
      <c r="M458" s="55"/>
      <c r="N458" s="55"/>
      <c r="O458" s="55"/>
      <c r="P458" s="54"/>
      <c r="Q458" s="55"/>
      <c r="R458" s="55"/>
      <c r="S458" s="55"/>
      <c r="T458" s="55"/>
      <c r="U458" s="54"/>
      <c r="V458" s="55"/>
      <c r="W458" s="55"/>
      <c r="X458" s="55"/>
      <c r="Y458" s="55"/>
      <c r="Z458" s="54"/>
      <c r="AA458" s="55"/>
      <c r="AB458" s="55"/>
      <c r="AC458" s="55"/>
      <c r="AD458" s="55"/>
      <c r="AE458" s="54"/>
      <c r="AF458" s="55"/>
      <c r="AG458" s="55"/>
      <c r="AH458" s="55"/>
      <c r="AI458" s="55"/>
      <c r="AJ458" s="54"/>
      <c r="AK458" s="55"/>
      <c r="AL458" s="55"/>
      <c r="AM458" s="55"/>
      <c r="AN458" s="55"/>
      <c r="AO458" s="54"/>
      <c r="AP458" s="51"/>
    </row>
    <row r="459" spans="1:42">
      <c r="A459" s="53"/>
      <c r="B459" s="53"/>
      <c r="C459" s="53"/>
      <c r="D459" s="54"/>
      <c r="E459" s="54"/>
      <c r="F459" s="54"/>
      <c r="G459" s="55"/>
      <c r="H459" s="55"/>
      <c r="I459" s="55"/>
      <c r="J459" s="55"/>
      <c r="K459" s="54"/>
      <c r="L459" s="55"/>
      <c r="M459" s="55"/>
      <c r="N459" s="55"/>
      <c r="O459" s="55"/>
      <c r="P459" s="54"/>
      <c r="Q459" s="55"/>
      <c r="R459" s="55"/>
      <c r="S459" s="55"/>
      <c r="T459" s="55"/>
      <c r="U459" s="54"/>
      <c r="V459" s="55"/>
      <c r="W459" s="55"/>
      <c r="X459" s="55"/>
      <c r="Y459" s="55"/>
      <c r="Z459" s="54"/>
      <c r="AA459" s="55"/>
      <c r="AB459" s="55"/>
      <c r="AC459" s="55"/>
      <c r="AD459" s="55"/>
      <c r="AE459" s="54"/>
      <c r="AF459" s="55"/>
      <c r="AG459" s="55"/>
      <c r="AH459" s="55"/>
      <c r="AI459" s="55"/>
      <c r="AJ459" s="54"/>
      <c r="AK459" s="55"/>
      <c r="AL459" s="55"/>
      <c r="AM459" s="55"/>
      <c r="AN459" s="55"/>
      <c r="AO459" s="54"/>
      <c r="AP459" s="51"/>
    </row>
    <row r="460" spans="1:42">
      <c r="A460" s="53"/>
      <c r="B460" s="53"/>
      <c r="C460" s="53"/>
      <c r="D460" s="54"/>
      <c r="E460" s="54"/>
      <c r="F460" s="54"/>
      <c r="G460" s="55"/>
      <c r="H460" s="55"/>
      <c r="I460" s="55"/>
      <c r="J460" s="55"/>
      <c r="K460" s="54"/>
      <c r="L460" s="55"/>
      <c r="M460" s="55"/>
      <c r="N460" s="55"/>
      <c r="O460" s="55"/>
      <c r="P460" s="54"/>
      <c r="Q460" s="55"/>
      <c r="R460" s="55"/>
      <c r="S460" s="55"/>
      <c r="T460" s="55"/>
      <c r="U460" s="54"/>
      <c r="V460" s="55"/>
      <c r="W460" s="55"/>
      <c r="X460" s="55"/>
      <c r="Y460" s="55"/>
      <c r="Z460" s="54"/>
      <c r="AA460" s="55"/>
      <c r="AB460" s="55"/>
      <c r="AC460" s="55"/>
      <c r="AD460" s="55"/>
      <c r="AE460" s="54"/>
      <c r="AF460" s="55"/>
      <c r="AG460" s="55"/>
      <c r="AH460" s="55"/>
      <c r="AI460" s="55"/>
      <c r="AJ460" s="54"/>
      <c r="AK460" s="55"/>
      <c r="AL460" s="55"/>
      <c r="AM460" s="55"/>
      <c r="AN460" s="55"/>
      <c r="AO460" s="54"/>
      <c r="AP460" s="51"/>
    </row>
    <row r="461" spans="1:42">
      <c r="A461" s="53"/>
      <c r="B461" s="53"/>
      <c r="C461" s="53"/>
      <c r="D461" s="54"/>
      <c r="E461" s="54"/>
      <c r="F461" s="54"/>
      <c r="G461" s="55"/>
      <c r="H461" s="55"/>
      <c r="I461" s="55"/>
      <c r="J461" s="55"/>
      <c r="K461" s="54"/>
      <c r="L461" s="55"/>
      <c r="M461" s="55"/>
      <c r="N461" s="55"/>
      <c r="O461" s="55"/>
      <c r="P461" s="54"/>
      <c r="Q461" s="55"/>
      <c r="R461" s="55"/>
      <c r="S461" s="55"/>
      <c r="T461" s="55"/>
      <c r="U461" s="54"/>
      <c r="V461" s="55"/>
      <c r="W461" s="55"/>
      <c r="X461" s="55"/>
      <c r="Y461" s="55"/>
      <c r="Z461" s="54"/>
      <c r="AA461" s="55"/>
      <c r="AB461" s="55"/>
      <c r="AC461" s="55"/>
      <c r="AD461" s="55"/>
      <c r="AE461" s="54"/>
      <c r="AF461" s="55"/>
      <c r="AG461" s="55"/>
      <c r="AH461" s="55"/>
      <c r="AI461" s="55"/>
      <c r="AJ461" s="54"/>
      <c r="AK461" s="55"/>
      <c r="AL461" s="55"/>
      <c r="AM461" s="55"/>
      <c r="AN461" s="55"/>
      <c r="AO461" s="54"/>
      <c r="AP461" s="51"/>
    </row>
    <row r="462" spans="1:42">
      <c r="A462" s="53"/>
      <c r="B462" s="53"/>
      <c r="C462" s="53"/>
      <c r="D462" s="54"/>
      <c r="E462" s="54"/>
      <c r="F462" s="54"/>
      <c r="G462" s="55"/>
      <c r="H462" s="55"/>
      <c r="I462" s="55"/>
      <c r="J462" s="55"/>
      <c r="K462" s="54"/>
      <c r="L462" s="55"/>
      <c r="M462" s="55"/>
      <c r="N462" s="55"/>
      <c r="O462" s="55"/>
      <c r="P462" s="54"/>
      <c r="Q462" s="55"/>
      <c r="R462" s="55"/>
      <c r="S462" s="55"/>
      <c r="T462" s="55"/>
      <c r="U462" s="54"/>
      <c r="V462" s="55"/>
      <c r="W462" s="55"/>
      <c r="X462" s="55"/>
      <c r="Y462" s="55"/>
      <c r="Z462" s="54"/>
      <c r="AA462" s="55"/>
      <c r="AB462" s="55"/>
      <c r="AC462" s="55"/>
      <c r="AD462" s="55"/>
      <c r="AE462" s="54"/>
      <c r="AF462" s="55"/>
      <c r="AG462" s="55"/>
      <c r="AH462" s="55"/>
      <c r="AI462" s="55"/>
      <c r="AJ462" s="54"/>
      <c r="AK462" s="55"/>
      <c r="AL462" s="55"/>
      <c r="AM462" s="55"/>
      <c r="AN462" s="55"/>
      <c r="AO462" s="54"/>
      <c r="AP462" s="51"/>
    </row>
    <row r="463" spans="1:42">
      <c r="A463" s="53"/>
      <c r="B463" s="53"/>
      <c r="C463" s="53"/>
      <c r="D463" s="54"/>
      <c r="E463" s="54"/>
      <c r="F463" s="54"/>
      <c r="G463" s="55"/>
      <c r="H463" s="55"/>
      <c r="I463" s="55"/>
      <c r="J463" s="55"/>
      <c r="K463" s="54"/>
      <c r="L463" s="55"/>
      <c r="M463" s="55"/>
      <c r="N463" s="55"/>
      <c r="O463" s="55"/>
      <c r="P463" s="54"/>
      <c r="Q463" s="55"/>
      <c r="R463" s="55"/>
      <c r="S463" s="55"/>
      <c r="T463" s="55"/>
      <c r="U463" s="54"/>
      <c r="V463" s="55"/>
      <c r="W463" s="55"/>
      <c r="X463" s="55"/>
      <c r="Y463" s="55"/>
      <c r="Z463" s="54"/>
      <c r="AA463" s="55"/>
      <c r="AB463" s="55"/>
      <c r="AC463" s="55"/>
      <c r="AD463" s="55"/>
      <c r="AE463" s="54"/>
      <c r="AF463" s="55"/>
      <c r="AG463" s="55"/>
      <c r="AH463" s="55"/>
      <c r="AI463" s="55"/>
      <c r="AJ463" s="54"/>
      <c r="AK463" s="55"/>
      <c r="AL463" s="55"/>
      <c r="AM463" s="55"/>
      <c r="AN463" s="55"/>
      <c r="AO463" s="54"/>
      <c r="AP463" s="51"/>
    </row>
    <row r="464" spans="1:42">
      <c r="A464" s="53"/>
      <c r="B464" s="53"/>
      <c r="C464" s="53"/>
      <c r="D464" s="54"/>
      <c r="E464" s="54"/>
      <c r="F464" s="54"/>
      <c r="G464" s="55"/>
      <c r="H464" s="55"/>
      <c r="I464" s="55"/>
      <c r="J464" s="55"/>
      <c r="K464" s="54"/>
      <c r="L464" s="55"/>
      <c r="M464" s="55"/>
      <c r="N464" s="55"/>
      <c r="O464" s="55"/>
      <c r="P464" s="54"/>
      <c r="Q464" s="55"/>
      <c r="R464" s="55"/>
      <c r="S464" s="55"/>
      <c r="T464" s="55"/>
      <c r="U464" s="54"/>
      <c r="V464" s="55"/>
      <c r="W464" s="55"/>
      <c r="X464" s="55"/>
      <c r="Y464" s="55"/>
      <c r="Z464" s="54"/>
      <c r="AA464" s="55"/>
      <c r="AB464" s="55"/>
      <c r="AC464" s="55"/>
      <c r="AD464" s="55"/>
      <c r="AE464" s="54"/>
      <c r="AF464" s="55"/>
      <c r="AG464" s="55"/>
      <c r="AH464" s="55"/>
      <c r="AI464" s="55"/>
      <c r="AJ464" s="54"/>
      <c r="AK464" s="55"/>
      <c r="AL464" s="55"/>
      <c r="AM464" s="55"/>
      <c r="AN464" s="55"/>
      <c r="AO464" s="54"/>
      <c r="AP464" s="51"/>
    </row>
    <row r="465" spans="1:42">
      <c r="A465" s="53"/>
      <c r="B465" s="53"/>
      <c r="C465" s="53"/>
      <c r="D465" s="54"/>
      <c r="E465" s="54"/>
      <c r="F465" s="54"/>
      <c r="G465" s="55"/>
      <c r="H465" s="55"/>
      <c r="I465" s="55"/>
      <c r="J465" s="55"/>
      <c r="K465" s="54"/>
      <c r="L465" s="55"/>
      <c r="M465" s="55"/>
      <c r="N465" s="55"/>
      <c r="O465" s="55"/>
      <c r="P465" s="54"/>
      <c r="Q465" s="55"/>
      <c r="R465" s="55"/>
      <c r="S465" s="55"/>
      <c r="T465" s="55"/>
      <c r="U465" s="54"/>
      <c r="V465" s="55"/>
      <c r="W465" s="55"/>
      <c r="X465" s="55"/>
      <c r="Y465" s="55"/>
      <c r="Z465" s="54"/>
      <c r="AA465" s="55"/>
      <c r="AB465" s="55"/>
      <c r="AC465" s="55"/>
      <c r="AD465" s="55"/>
      <c r="AE465" s="54"/>
      <c r="AF465" s="55"/>
      <c r="AG465" s="55"/>
      <c r="AH465" s="55"/>
      <c r="AI465" s="55"/>
      <c r="AJ465" s="54"/>
      <c r="AK465" s="55"/>
      <c r="AL465" s="55"/>
      <c r="AM465" s="55"/>
      <c r="AN465" s="55"/>
      <c r="AO465" s="54"/>
      <c r="AP465" s="51"/>
    </row>
    <row r="466" spans="1:42">
      <c r="A466" s="53"/>
      <c r="B466" s="53"/>
      <c r="C466" s="53"/>
      <c r="D466" s="54"/>
      <c r="E466" s="54"/>
      <c r="F466" s="54"/>
      <c r="G466" s="55"/>
      <c r="H466" s="55"/>
      <c r="I466" s="55"/>
      <c r="J466" s="55"/>
      <c r="K466" s="54"/>
      <c r="L466" s="55"/>
      <c r="M466" s="55"/>
      <c r="N466" s="55"/>
      <c r="O466" s="55"/>
      <c r="P466" s="54"/>
      <c r="Q466" s="55"/>
      <c r="R466" s="55"/>
      <c r="S466" s="55"/>
      <c r="T466" s="55"/>
      <c r="U466" s="54"/>
      <c r="V466" s="55"/>
      <c r="W466" s="55"/>
      <c r="X466" s="55"/>
      <c r="Y466" s="55"/>
      <c r="Z466" s="54"/>
      <c r="AA466" s="55"/>
      <c r="AB466" s="55"/>
      <c r="AC466" s="55"/>
      <c r="AD466" s="55"/>
      <c r="AE466" s="54"/>
      <c r="AF466" s="55"/>
      <c r="AG466" s="55"/>
      <c r="AH466" s="55"/>
      <c r="AI466" s="55"/>
      <c r="AJ466" s="54"/>
      <c r="AK466" s="55"/>
      <c r="AL466" s="55"/>
      <c r="AM466" s="55"/>
      <c r="AN466" s="55"/>
      <c r="AO466" s="54"/>
      <c r="AP466" s="51"/>
    </row>
    <row r="467" spans="1:42">
      <c r="A467" s="53"/>
      <c r="B467" s="53"/>
      <c r="C467" s="53"/>
      <c r="D467" s="54"/>
      <c r="E467" s="54"/>
      <c r="F467" s="54"/>
      <c r="G467" s="55"/>
      <c r="H467" s="55"/>
      <c r="I467" s="55"/>
      <c r="J467" s="55"/>
      <c r="K467" s="54"/>
      <c r="L467" s="55"/>
      <c r="M467" s="55"/>
      <c r="N467" s="55"/>
      <c r="O467" s="55"/>
      <c r="P467" s="54"/>
      <c r="Q467" s="55"/>
      <c r="R467" s="55"/>
      <c r="S467" s="55"/>
      <c r="T467" s="55"/>
      <c r="U467" s="54"/>
      <c r="V467" s="55"/>
      <c r="W467" s="55"/>
      <c r="X467" s="55"/>
      <c r="Y467" s="55"/>
      <c r="Z467" s="54"/>
      <c r="AA467" s="55"/>
      <c r="AB467" s="55"/>
      <c r="AC467" s="55"/>
      <c r="AD467" s="55"/>
      <c r="AE467" s="54"/>
      <c r="AF467" s="55"/>
      <c r="AG467" s="55"/>
      <c r="AH467" s="55"/>
      <c r="AI467" s="55"/>
      <c r="AJ467" s="54"/>
      <c r="AK467" s="55"/>
      <c r="AL467" s="55"/>
      <c r="AM467" s="55"/>
      <c r="AN467" s="55"/>
      <c r="AO467" s="54"/>
      <c r="AP467" s="51"/>
    </row>
    <row r="468" spans="1:42">
      <c r="A468" s="53"/>
      <c r="B468" s="53"/>
      <c r="C468" s="53"/>
      <c r="D468" s="54"/>
      <c r="E468" s="54"/>
      <c r="F468" s="54"/>
      <c r="G468" s="55"/>
      <c r="H468" s="55"/>
      <c r="I468" s="55"/>
      <c r="J468" s="55"/>
      <c r="K468" s="54"/>
      <c r="L468" s="55"/>
      <c r="M468" s="55"/>
      <c r="N468" s="55"/>
      <c r="O468" s="55"/>
      <c r="P468" s="54"/>
      <c r="Q468" s="55"/>
      <c r="R468" s="55"/>
      <c r="S468" s="55"/>
      <c r="T468" s="55"/>
      <c r="U468" s="54"/>
      <c r="V468" s="55"/>
      <c r="W468" s="55"/>
      <c r="X468" s="55"/>
      <c r="Y468" s="55"/>
      <c r="Z468" s="54"/>
      <c r="AA468" s="55"/>
      <c r="AB468" s="55"/>
      <c r="AC468" s="55"/>
      <c r="AD468" s="55"/>
      <c r="AE468" s="54"/>
      <c r="AF468" s="55"/>
      <c r="AG468" s="55"/>
      <c r="AH468" s="55"/>
      <c r="AI468" s="55"/>
      <c r="AJ468" s="54"/>
      <c r="AK468" s="55"/>
      <c r="AL468" s="55"/>
      <c r="AM468" s="55"/>
      <c r="AN468" s="55"/>
      <c r="AO468" s="54"/>
      <c r="AP468" s="51"/>
    </row>
    <row r="469" spans="1:42">
      <c r="A469" s="53"/>
      <c r="B469" s="53"/>
      <c r="C469" s="53"/>
      <c r="D469" s="54"/>
      <c r="E469" s="54"/>
      <c r="F469" s="54"/>
      <c r="G469" s="55"/>
      <c r="H469" s="55"/>
      <c r="I469" s="55"/>
      <c r="J469" s="55"/>
      <c r="K469" s="54"/>
      <c r="L469" s="55"/>
      <c r="M469" s="55"/>
      <c r="N469" s="55"/>
      <c r="O469" s="55"/>
      <c r="P469" s="54"/>
      <c r="Q469" s="55"/>
      <c r="R469" s="55"/>
      <c r="S469" s="55"/>
      <c r="T469" s="55"/>
      <c r="U469" s="54"/>
      <c r="V469" s="55"/>
      <c r="W469" s="55"/>
      <c r="X469" s="55"/>
      <c r="Y469" s="55"/>
      <c r="Z469" s="54"/>
      <c r="AA469" s="55"/>
      <c r="AB469" s="55"/>
      <c r="AC469" s="55"/>
      <c r="AD469" s="55"/>
      <c r="AE469" s="54"/>
      <c r="AF469" s="55"/>
      <c r="AG469" s="55"/>
      <c r="AH469" s="55"/>
      <c r="AI469" s="55"/>
      <c r="AJ469" s="54"/>
      <c r="AK469" s="55"/>
      <c r="AL469" s="55"/>
      <c r="AM469" s="55"/>
      <c r="AN469" s="55"/>
      <c r="AO469" s="54"/>
      <c r="AP469" s="51"/>
    </row>
    <row r="470" spans="1:42">
      <c r="A470" s="53"/>
      <c r="B470" s="53"/>
      <c r="C470" s="53"/>
      <c r="D470" s="54"/>
      <c r="E470" s="54"/>
      <c r="F470" s="54"/>
      <c r="G470" s="55"/>
      <c r="H470" s="55"/>
      <c r="I470" s="55"/>
      <c r="J470" s="55"/>
      <c r="K470" s="54"/>
      <c r="L470" s="55"/>
      <c r="M470" s="55"/>
      <c r="N470" s="55"/>
      <c r="O470" s="55"/>
      <c r="P470" s="54"/>
      <c r="Q470" s="55"/>
      <c r="R470" s="55"/>
      <c r="S470" s="55"/>
      <c r="T470" s="55"/>
      <c r="U470" s="54"/>
      <c r="V470" s="55"/>
      <c r="W470" s="55"/>
      <c r="X470" s="55"/>
      <c r="Y470" s="55"/>
      <c r="Z470" s="54"/>
      <c r="AA470" s="55"/>
      <c r="AB470" s="55"/>
      <c r="AC470" s="55"/>
      <c r="AD470" s="55"/>
      <c r="AE470" s="54"/>
      <c r="AF470" s="55"/>
      <c r="AG470" s="55"/>
      <c r="AH470" s="55"/>
      <c r="AI470" s="55"/>
      <c r="AJ470" s="54"/>
      <c r="AK470" s="55"/>
      <c r="AL470" s="55"/>
      <c r="AM470" s="55"/>
      <c r="AN470" s="55"/>
      <c r="AO470" s="54"/>
      <c r="AP470" s="51"/>
    </row>
    <row r="471" spans="1:42">
      <c r="A471" s="53"/>
      <c r="B471" s="53"/>
      <c r="C471" s="53"/>
      <c r="D471" s="54"/>
      <c r="E471" s="54"/>
      <c r="F471" s="54"/>
      <c r="G471" s="55"/>
      <c r="H471" s="55"/>
      <c r="I471" s="55"/>
      <c r="J471" s="55"/>
      <c r="K471" s="54"/>
      <c r="L471" s="55"/>
      <c r="M471" s="55"/>
      <c r="N471" s="55"/>
      <c r="O471" s="55"/>
      <c r="P471" s="54"/>
      <c r="Q471" s="55"/>
      <c r="R471" s="55"/>
      <c r="S471" s="55"/>
      <c r="T471" s="55"/>
      <c r="U471" s="54"/>
      <c r="V471" s="55"/>
      <c r="W471" s="55"/>
      <c r="X471" s="55"/>
      <c r="Y471" s="55"/>
      <c r="Z471" s="54"/>
      <c r="AA471" s="55"/>
      <c r="AB471" s="55"/>
      <c r="AC471" s="55"/>
      <c r="AD471" s="55"/>
      <c r="AE471" s="54"/>
      <c r="AF471" s="55"/>
      <c r="AG471" s="55"/>
      <c r="AH471" s="55"/>
      <c r="AI471" s="55"/>
      <c r="AJ471" s="54"/>
      <c r="AK471" s="55"/>
      <c r="AL471" s="55"/>
      <c r="AM471" s="55"/>
      <c r="AN471" s="55"/>
      <c r="AO471" s="54"/>
      <c r="AP471" s="51"/>
    </row>
    <row r="472" spans="1:42">
      <c r="A472" s="53"/>
      <c r="B472" s="53"/>
      <c r="C472" s="53"/>
      <c r="D472" s="54"/>
      <c r="E472" s="54"/>
      <c r="F472" s="54"/>
      <c r="G472" s="55"/>
      <c r="H472" s="55"/>
      <c r="I472" s="55"/>
      <c r="J472" s="55"/>
      <c r="K472" s="54"/>
      <c r="L472" s="55"/>
      <c r="M472" s="55"/>
      <c r="N472" s="55"/>
      <c r="O472" s="55"/>
      <c r="P472" s="54"/>
      <c r="Q472" s="55"/>
      <c r="R472" s="55"/>
      <c r="S472" s="55"/>
      <c r="T472" s="55"/>
      <c r="U472" s="54"/>
      <c r="V472" s="55"/>
      <c r="W472" s="55"/>
      <c r="X472" s="55"/>
      <c r="Y472" s="55"/>
      <c r="Z472" s="54"/>
      <c r="AA472" s="55"/>
      <c r="AB472" s="55"/>
      <c r="AC472" s="55"/>
      <c r="AD472" s="55"/>
      <c r="AE472" s="54"/>
      <c r="AF472" s="55"/>
      <c r="AG472" s="55"/>
      <c r="AH472" s="55"/>
      <c r="AI472" s="55"/>
      <c r="AJ472" s="54"/>
      <c r="AK472" s="55"/>
      <c r="AL472" s="55"/>
      <c r="AM472" s="55"/>
      <c r="AN472" s="55"/>
      <c r="AO472" s="54"/>
      <c r="AP472" s="51"/>
    </row>
    <row r="473" spans="1:42">
      <c r="A473" s="53"/>
      <c r="B473" s="53"/>
      <c r="C473" s="53"/>
      <c r="D473" s="54"/>
      <c r="E473" s="54"/>
      <c r="F473" s="54"/>
      <c r="G473" s="55"/>
      <c r="H473" s="55"/>
      <c r="I473" s="55"/>
      <c r="J473" s="55"/>
      <c r="K473" s="54"/>
      <c r="L473" s="55"/>
      <c r="M473" s="55"/>
      <c r="N473" s="55"/>
      <c r="O473" s="55"/>
      <c r="P473" s="54"/>
      <c r="Q473" s="55"/>
      <c r="R473" s="55"/>
      <c r="S473" s="55"/>
      <c r="T473" s="55"/>
      <c r="U473" s="54"/>
      <c r="V473" s="55"/>
      <c r="W473" s="55"/>
      <c r="X473" s="55"/>
      <c r="Y473" s="55"/>
      <c r="Z473" s="54"/>
      <c r="AA473" s="55"/>
      <c r="AB473" s="55"/>
      <c r="AC473" s="55"/>
      <c r="AD473" s="55"/>
      <c r="AE473" s="54"/>
      <c r="AF473" s="55"/>
      <c r="AG473" s="55"/>
      <c r="AH473" s="55"/>
      <c r="AI473" s="55"/>
      <c r="AJ473" s="54"/>
      <c r="AK473" s="55"/>
      <c r="AL473" s="55"/>
      <c r="AM473" s="55"/>
      <c r="AN473" s="55"/>
      <c r="AO473" s="54"/>
      <c r="AP473" s="51"/>
    </row>
    <row r="474" spans="1:42">
      <c r="A474" s="53"/>
      <c r="B474" s="53"/>
      <c r="C474" s="53"/>
      <c r="D474" s="54"/>
      <c r="E474" s="54"/>
      <c r="F474" s="54"/>
      <c r="G474" s="55"/>
      <c r="H474" s="55"/>
      <c r="I474" s="55"/>
      <c r="J474" s="55"/>
      <c r="K474" s="54"/>
      <c r="L474" s="55"/>
      <c r="M474" s="55"/>
      <c r="N474" s="55"/>
      <c r="O474" s="55"/>
      <c r="P474" s="54"/>
      <c r="Q474" s="55"/>
      <c r="R474" s="55"/>
      <c r="S474" s="55"/>
      <c r="T474" s="55"/>
      <c r="U474" s="54"/>
      <c r="V474" s="55"/>
      <c r="W474" s="55"/>
      <c r="X474" s="55"/>
      <c r="Y474" s="55"/>
      <c r="Z474" s="54"/>
      <c r="AA474" s="55"/>
      <c r="AB474" s="55"/>
      <c r="AC474" s="55"/>
      <c r="AD474" s="55"/>
      <c r="AE474" s="54"/>
      <c r="AF474" s="55"/>
      <c r="AG474" s="55"/>
      <c r="AH474" s="55"/>
      <c r="AI474" s="55"/>
      <c r="AJ474" s="54"/>
      <c r="AK474" s="55"/>
      <c r="AL474" s="55"/>
      <c r="AM474" s="55"/>
      <c r="AN474" s="55"/>
      <c r="AO474" s="54"/>
      <c r="AP474" s="51"/>
    </row>
    <row r="475" spans="1:42">
      <c r="A475" s="53"/>
      <c r="B475" s="53"/>
      <c r="C475" s="53"/>
      <c r="D475" s="54"/>
      <c r="E475" s="54"/>
      <c r="F475" s="54"/>
      <c r="G475" s="55"/>
      <c r="H475" s="55"/>
      <c r="I475" s="55"/>
      <c r="J475" s="55"/>
      <c r="K475" s="54"/>
      <c r="L475" s="55"/>
      <c r="M475" s="55"/>
      <c r="N475" s="55"/>
      <c r="O475" s="55"/>
      <c r="P475" s="54"/>
      <c r="Q475" s="55"/>
      <c r="R475" s="55"/>
      <c r="S475" s="55"/>
      <c r="T475" s="55"/>
      <c r="U475" s="54"/>
      <c r="V475" s="55"/>
      <c r="W475" s="55"/>
      <c r="X475" s="55"/>
      <c r="Y475" s="55"/>
      <c r="Z475" s="54"/>
      <c r="AA475" s="55"/>
      <c r="AB475" s="55"/>
      <c r="AC475" s="55"/>
      <c r="AD475" s="55"/>
      <c r="AE475" s="54"/>
      <c r="AF475" s="55"/>
      <c r="AG475" s="55"/>
      <c r="AH475" s="55"/>
      <c r="AI475" s="55"/>
      <c r="AJ475" s="54"/>
      <c r="AK475" s="55"/>
      <c r="AL475" s="55"/>
      <c r="AM475" s="55"/>
      <c r="AN475" s="55"/>
      <c r="AO475" s="54"/>
      <c r="AP475" s="51"/>
    </row>
    <row r="476" spans="1:42">
      <c r="A476" s="53"/>
      <c r="B476" s="53"/>
      <c r="C476" s="53"/>
      <c r="D476" s="54"/>
      <c r="E476" s="54"/>
      <c r="F476" s="54"/>
      <c r="G476" s="55"/>
      <c r="H476" s="55"/>
      <c r="I476" s="55"/>
      <c r="J476" s="55"/>
      <c r="K476" s="54"/>
      <c r="L476" s="55"/>
      <c r="M476" s="55"/>
      <c r="N476" s="55"/>
      <c r="O476" s="55"/>
      <c r="P476" s="54"/>
      <c r="Q476" s="55"/>
      <c r="R476" s="55"/>
      <c r="S476" s="55"/>
      <c r="T476" s="55"/>
      <c r="U476" s="54"/>
      <c r="V476" s="55"/>
      <c r="W476" s="55"/>
      <c r="X476" s="55"/>
      <c r="Y476" s="55"/>
      <c r="Z476" s="54"/>
      <c r="AA476" s="55"/>
      <c r="AB476" s="55"/>
      <c r="AC476" s="55"/>
      <c r="AD476" s="55"/>
      <c r="AE476" s="54"/>
      <c r="AF476" s="55"/>
      <c r="AG476" s="55"/>
      <c r="AH476" s="55"/>
      <c r="AI476" s="55"/>
      <c r="AJ476" s="54"/>
      <c r="AK476" s="55"/>
      <c r="AL476" s="55"/>
      <c r="AM476" s="55"/>
      <c r="AN476" s="55"/>
      <c r="AO476" s="54"/>
      <c r="AP476" s="51"/>
    </row>
    <row r="477" spans="1:42">
      <c r="A477" s="53"/>
      <c r="B477" s="53"/>
      <c r="C477" s="53"/>
      <c r="D477" s="54"/>
      <c r="E477" s="54"/>
      <c r="F477" s="54"/>
      <c r="G477" s="55"/>
      <c r="H477" s="55"/>
      <c r="I477" s="55"/>
      <c r="J477" s="55"/>
      <c r="K477" s="54"/>
      <c r="L477" s="55"/>
      <c r="M477" s="55"/>
      <c r="N477" s="55"/>
      <c r="O477" s="55"/>
      <c r="P477" s="54"/>
      <c r="Q477" s="55"/>
      <c r="R477" s="55"/>
      <c r="S477" s="55"/>
      <c r="T477" s="55"/>
      <c r="U477" s="54"/>
      <c r="V477" s="55"/>
      <c r="W477" s="55"/>
      <c r="X477" s="55"/>
      <c r="Y477" s="55"/>
      <c r="Z477" s="54"/>
      <c r="AA477" s="55"/>
      <c r="AB477" s="55"/>
      <c r="AC477" s="55"/>
      <c r="AD477" s="55"/>
      <c r="AE477" s="54"/>
      <c r="AF477" s="55"/>
      <c r="AG477" s="55"/>
      <c r="AH477" s="55"/>
      <c r="AI477" s="55"/>
      <c r="AJ477" s="54"/>
      <c r="AK477" s="55"/>
      <c r="AL477" s="55"/>
      <c r="AM477" s="55"/>
      <c r="AN477" s="55"/>
      <c r="AO477" s="54"/>
      <c r="AP477" s="51"/>
    </row>
    <row r="478" spans="1:42">
      <c r="A478" s="53"/>
      <c r="B478" s="53"/>
      <c r="C478" s="53"/>
      <c r="D478" s="54"/>
      <c r="E478" s="54"/>
      <c r="F478" s="54"/>
      <c r="G478" s="55"/>
      <c r="H478" s="55"/>
      <c r="I478" s="55"/>
      <c r="J478" s="55"/>
      <c r="K478" s="54"/>
      <c r="L478" s="55"/>
      <c r="M478" s="55"/>
      <c r="N478" s="55"/>
      <c r="O478" s="55"/>
      <c r="P478" s="54"/>
      <c r="Q478" s="55"/>
      <c r="R478" s="55"/>
      <c r="S478" s="55"/>
      <c r="T478" s="55"/>
      <c r="U478" s="54"/>
      <c r="V478" s="55"/>
      <c r="W478" s="55"/>
      <c r="X478" s="55"/>
      <c r="Y478" s="55"/>
      <c r="Z478" s="54"/>
      <c r="AA478" s="55"/>
      <c r="AB478" s="55"/>
      <c r="AC478" s="55"/>
      <c r="AD478" s="55"/>
      <c r="AE478" s="54"/>
      <c r="AF478" s="55"/>
      <c r="AG478" s="55"/>
      <c r="AH478" s="55"/>
      <c r="AI478" s="55"/>
      <c r="AJ478" s="54"/>
      <c r="AK478" s="55"/>
      <c r="AL478" s="55"/>
      <c r="AM478" s="55"/>
      <c r="AN478" s="55"/>
      <c r="AO478" s="54"/>
      <c r="AP478" s="51"/>
    </row>
    <row r="479" spans="1:42">
      <c r="A479" s="53"/>
      <c r="B479" s="53"/>
      <c r="C479" s="53"/>
      <c r="D479" s="54"/>
      <c r="E479" s="54"/>
      <c r="F479" s="54"/>
      <c r="G479" s="55"/>
      <c r="H479" s="55"/>
      <c r="I479" s="55"/>
      <c r="J479" s="55"/>
      <c r="K479" s="54"/>
      <c r="L479" s="55"/>
      <c r="M479" s="55"/>
      <c r="N479" s="55"/>
      <c r="O479" s="55"/>
      <c r="P479" s="54"/>
      <c r="Q479" s="55"/>
      <c r="R479" s="55"/>
      <c r="S479" s="55"/>
      <c r="T479" s="55"/>
      <c r="U479" s="54"/>
      <c r="V479" s="55"/>
      <c r="W479" s="55"/>
      <c r="X479" s="55"/>
      <c r="Y479" s="55"/>
      <c r="Z479" s="54"/>
      <c r="AA479" s="55"/>
      <c r="AB479" s="55"/>
      <c r="AC479" s="55"/>
      <c r="AD479" s="55"/>
      <c r="AE479" s="54"/>
      <c r="AF479" s="55"/>
      <c r="AG479" s="55"/>
      <c r="AH479" s="55"/>
      <c r="AI479" s="55"/>
      <c r="AJ479" s="54"/>
      <c r="AK479" s="55"/>
      <c r="AL479" s="55"/>
      <c r="AM479" s="55"/>
      <c r="AN479" s="55"/>
      <c r="AO479" s="54"/>
      <c r="AP479" s="51"/>
    </row>
    <row r="480" spans="1:42">
      <c r="A480" s="53"/>
      <c r="B480" s="53"/>
      <c r="C480" s="53"/>
      <c r="D480" s="54"/>
      <c r="E480" s="54"/>
      <c r="F480" s="54"/>
      <c r="G480" s="55"/>
      <c r="H480" s="55"/>
      <c r="I480" s="55"/>
      <c r="J480" s="55"/>
      <c r="K480" s="54"/>
      <c r="L480" s="55"/>
      <c r="M480" s="55"/>
      <c r="N480" s="55"/>
      <c r="O480" s="55"/>
      <c r="P480" s="54"/>
      <c r="Q480" s="55"/>
      <c r="R480" s="55"/>
      <c r="S480" s="55"/>
      <c r="T480" s="55"/>
      <c r="U480" s="54"/>
      <c r="V480" s="55"/>
      <c r="W480" s="55"/>
      <c r="X480" s="55"/>
      <c r="Y480" s="55"/>
      <c r="Z480" s="54"/>
      <c r="AA480" s="55"/>
      <c r="AB480" s="55"/>
      <c r="AC480" s="55"/>
      <c r="AD480" s="55"/>
      <c r="AE480" s="54"/>
      <c r="AF480" s="55"/>
      <c r="AG480" s="55"/>
      <c r="AH480" s="55"/>
      <c r="AI480" s="55"/>
      <c r="AJ480" s="54"/>
      <c r="AK480" s="55"/>
      <c r="AL480" s="55"/>
      <c r="AM480" s="55"/>
      <c r="AN480" s="55"/>
      <c r="AO480" s="54"/>
      <c r="AP480" s="51"/>
    </row>
    <row r="481" spans="1:42">
      <c r="A481" s="53"/>
      <c r="B481" s="53"/>
      <c r="C481" s="53"/>
      <c r="D481" s="54"/>
      <c r="E481" s="54"/>
      <c r="F481" s="54"/>
      <c r="G481" s="55"/>
      <c r="H481" s="55"/>
      <c r="I481" s="55"/>
      <c r="J481" s="55"/>
      <c r="K481" s="54"/>
      <c r="L481" s="55"/>
      <c r="M481" s="55"/>
      <c r="N481" s="55"/>
      <c r="O481" s="55"/>
      <c r="P481" s="54"/>
      <c r="Q481" s="55"/>
      <c r="R481" s="55"/>
      <c r="S481" s="55"/>
      <c r="T481" s="55"/>
      <c r="U481" s="54"/>
      <c r="V481" s="55"/>
      <c r="W481" s="55"/>
      <c r="X481" s="55"/>
      <c r="Y481" s="55"/>
      <c r="Z481" s="54"/>
      <c r="AA481" s="55"/>
      <c r="AB481" s="55"/>
      <c r="AC481" s="55"/>
      <c r="AD481" s="55"/>
      <c r="AE481" s="54"/>
      <c r="AF481" s="55"/>
      <c r="AG481" s="55"/>
      <c r="AH481" s="55"/>
      <c r="AI481" s="55"/>
      <c r="AJ481" s="54"/>
      <c r="AK481" s="55"/>
      <c r="AL481" s="55"/>
      <c r="AM481" s="55"/>
      <c r="AN481" s="55"/>
      <c r="AO481" s="54"/>
      <c r="AP481" s="51"/>
    </row>
    <row r="482" spans="1:42">
      <c r="A482" s="53"/>
      <c r="B482" s="53"/>
      <c r="C482" s="53"/>
      <c r="D482" s="54"/>
      <c r="E482" s="54"/>
      <c r="F482" s="54"/>
      <c r="G482" s="55"/>
      <c r="H482" s="55"/>
      <c r="I482" s="55"/>
      <c r="J482" s="55"/>
      <c r="K482" s="54"/>
      <c r="L482" s="55"/>
      <c r="M482" s="55"/>
      <c r="N482" s="55"/>
      <c r="O482" s="55"/>
      <c r="P482" s="54"/>
      <c r="Q482" s="55"/>
      <c r="R482" s="55"/>
      <c r="S482" s="55"/>
      <c r="T482" s="55"/>
      <c r="U482" s="54"/>
      <c r="V482" s="55"/>
      <c r="W482" s="55"/>
      <c r="X482" s="55"/>
      <c r="Y482" s="55"/>
      <c r="Z482" s="54"/>
      <c r="AA482" s="55"/>
      <c r="AB482" s="55"/>
      <c r="AC482" s="55"/>
      <c r="AD482" s="55"/>
      <c r="AE482" s="54"/>
      <c r="AF482" s="55"/>
      <c r="AG482" s="55"/>
      <c r="AH482" s="55"/>
      <c r="AI482" s="55"/>
      <c r="AJ482" s="54"/>
      <c r="AK482" s="55"/>
      <c r="AL482" s="55"/>
      <c r="AM482" s="55"/>
      <c r="AN482" s="55"/>
      <c r="AO482" s="54"/>
      <c r="AP482" s="51"/>
    </row>
    <row r="483" spans="1:42">
      <c r="A483" s="53"/>
      <c r="B483" s="53"/>
      <c r="C483" s="53"/>
      <c r="D483" s="54"/>
      <c r="E483" s="54"/>
      <c r="F483" s="54"/>
      <c r="G483" s="55"/>
      <c r="H483" s="55"/>
      <c r="I483" s="55"/>
      <c r="J483" s="55"/>
      <c r="K483" s="54"/>
      <c r="L483" s="55"/>
      <c r="M483" s="55"/>
      <c r="N483" s="55"/>
      <c r="O483" s="55"/>
      <c r="P483" s="54"/>
      <c r="Q483" s="55"/>
      <c r="R483" s="55"/>
      <c r="S483" s="55"/>
      <c r="T483" s="55"/>
      <c r="U483" s="54"/>
      <c r="V483" s="55"/>
      <c r="W483" s="55"/>
      <c r="X483" s="55"/>
      <c r="Y483" s="55"/>
      <c r="Z483" s="54"/>
      <c r="AA483" s="55"/>
      <c r="AB483" s="55"/>
      <c r="AC483" s="55"/>
      <c r="AD483" s="55"/>
      <c r="AE483" s="54"/>
      <c r="AF483" s="55"/>
      <c r="AG483" s="55"/>
      <c r="AH483" s="55"/>
      <c r="AI483" s="55"/>
      <c r="AJ483" s="54"/>
      <c r="AK483" s="55"/>
      <c r="AL483" s="55"/>
      <c r="AM483" s="55"/>
      <c r="AN483" s="55"/>
      <c r="AO483" s="54"/>
      <c r="AP483" s="51"/>
    </row>
    <row r="484" spans="1:42">
      <c r="A484" s="53"/>
      <c r="B484" s="53"/>
      <c r="C484" s="53"/>
      <c r="D484" s="54"/>
      <c r="E484" s="54"/>
      <c r="F484" s="54"/>
      <c r="G484" s="55"/>
      <c r="H484" s="55"/>
      <c r="I484" s="55"/>
      <c r="J484" s="55"/>
      <c r="K484" s="54"/>
      <c r="L484" s="55"/>
      <c r="M484" s="55"/>
      <c r="N484" s="55"/>
      <c r="O484" s="55"/>
      <c r="P484" s="54"/>
      <c r="Q484" s="55"/>
      <c r="R484" s="55"/>
      <c r="S484" s="55"/>
      <c r="T484" s="55"/>
      <c r="U484" s="54"/>
      <c r="V484" s="55"/>
      <c r="W484" s="55"/>
      <c r="X484" s="55"/>
      <c r="Y484" s="55"/>
      <c r="Z484" s="54"/>
      <c r="AA484" s="55"/>
      <c r="AB484" s="55"/>
      <c r="AC484" s="55"/>
      <c r="AD484" s="55"/>
      <c r="AE484" s="54"/>
      <c r="AF484" s="55"/>
      <c r="AG484" s="55"/>
      <c r="AH484" s="55"/>
      <c r="AI484" s="55"/>
      <c r="AJ484" s="54"/>
      <c r="AK484" s="55"/>
      <c r="AL484" s="55"/>
      <c r="AM484" s="55"/>
      <c r="AN484" s="55"/>
      <c r="AO484" s="54"/>
      <c r="AP484" s="51"/>
    </row>
    <row r="485" spans="1:42">
      <c r="A485" s="53"/>
      <c r="B485" s="53"/>
      <c r="C485" s="53"/>
      <c r="D485" s="54"/>
      <c r="E485" s="54"/>
      <c r="F485" s="54"/>
      <c r="G485" s="55"/>
      <c r="H485" s="55"/>
      <c r="I485" s="55"/>
      <c r="J485" s="55"/>
      <c r="K485" s="54"/>
      <c r="L485" s="55"/>
      <c r="M485" s="55"/>
      <c r="N485" s="55"/>
      <c r="O485" s="55"/>
      <c r="P485" s="54"/>
      <c r="Q485" s="55"/>
      <c r="R485" s="55"/>
      <c r="S485" s="55"/>
      <c r="T485" s="55"/>
      <c r="U485" s="54"/>
      <c r="V485" s="55"/>
      <c r="W485" s="55"/>
      <c r="X485" s="55"/>
      <c r="Y485" s="55"/>
      <c r="Z485" s="54"/>
      <c r="AA485" s="55"/>
      <c r="AB485" s="55"/>
      <c r="AC485" s="55"/>
      <c r="AD485" s="55"/>
      <c r="AE485" s="54"/>
      <c r="AF485" s="55"/>
      <c r="AG485" s="55"/>
      <c r="AH485" s="55"/>
      <c r="AI485" s="55"/>
      <c r="AJ485" s="54"/>
      <c r="AK485" s="55"/>
      <c r="AL485" s="55"/>
      <c r="AM485" s="55"/>
      <c r="AN485" s="55"/>
      <c r="AO485" s="54"/>
      <c r="AP485" s="51"/>
    </row>
    <row r="486" spans="1:42">
      <c r="A486" s="53"/>
      <c r="B486" s="53"/>
      <c r="C486" s="53"/>
      <c r="D486" s="54"/>
      <c r="E486" s="54"/>
      <c r="F486" s="54"/>
      <c r="G486" s="55"/>
      <c r="H486" s="55"/>
      <c r="I486" s="55"/>
      <c r="J486" s="55"/>
      <c r="K486" s="54"/>
      <c r="L486" s="55"/>
      <c r="M486" s="55"/>
      <c r="N486" s="55"/>
      <c r="O486" s="55"/>
      <c r="P486" s="54"/>
      <c r="Q486" s="55"/>
      <c r="R486" s="55"/>
      <c r="S486" s="55"/>
      <c r="T486" s="55"/>
      <c r="U486" s="54"/>
      <c r="V486" s="55"/>
      <c r="W486" s="55"/>
      <c r="X486" s="55"/>
      <c r="Y486" s="55"/>
      <c r="Z486" s="54"/>
      <c r="AA486" s="55"/>
      <c r="AB486" s="55"/>
      <c r="AC486" s="55"/>
      <c r="AD486" s="55"/>
      <c r="AE486" s="54"/>
      <c r="AF486" s="55"/>
      <c r="AG486" s="55"/>
      <c r="AH486" s="55"/>
      <c r="AI486" s="55"/>
      <c r="AJ486" s="54"/>
      <c r="AK486" s="55"/>
      <c r="AL486" s="55"/>
      <c r="AM486" s="55"/>
      <c r="AN486" s="55"/>
      <c r="AO486" s="54"/>
      <c r="AP486" s="51"/>
    </row>
    <row r="487" spans="1:42">
      <c r="A487" s="53"/>
      <c r="B487" s="53"/>
      <c r="C487" s="53"/>
      <c r="D487" s="54"/>
      <c r="E487" s="54"/>
      <c r="F487" s="54"/>
      <c r="G487" s="55"/>
      <c r="H487" s="55"/>
      <c r="I487" s="55"/>
      <c r="J487" s="55"/>
      <c r="K487" s="54"/>
      <c r="L487" s="55"/>
      <c r="M487" s="55"/>
      <c r="N487" s="55"/>
      <c r="O487" s="55"/>
      <c r="P487" s="54"/>
      <c r="Q487" s="55"/>
      <c r="R487" s="55"/>
      <c r="S487" s="55"/>
      <c r="T487" s="55"/>
      <c r="U487" s="54"/>
      <c r="V487" s="55"/>
      <c r="W487" s="55"/>
      <c r="X487" s="55"/>
      <c r="Y487" s="55"/>
      <c r="Z487" s="54"/>
      <c r="AA487" s="55"/>
      <c r="AB487" s="55"/>
      <c r="AC487" s="55"/>
      <c r="AD487" s="55"/>
      <c r="AE487" s="54"/>
      <c r="AF487" s="55"/>
      <c r="AG487" s="55"/>
      <c r="AH487" s="55"/>
      <c r="AI487" s="55"/>
      <c r="AJ487" s="54"/>
      <c r="AK487" s="55"/>
      <c r="AL487" s="55"/>
      <c r="AM487" s="55"/>
      <c r="AN487" s="55"/>
      <c r="AO487" s="54"/>
      <c r="AP487" s="51"/>
    </row>
    <row r="488" spans="1:42">
      <c r="A488" s="53"/>
      <c r="B488" s="53"/>
      <c r="C488" s="53"/>
      <c r="D488" s="54"/>
      <c r="E488" s="54"/>
      <c r="F488" s="54"/>
      <c r="G488" s="55"/>
      <c r="H488" s="55"/>
      <c r="I488" s="55"/>
      <c r="J488" s="55"/>
      <c r="K488" s="54"/>
      <c r="L488" s="55"/>
      <c r="M488" s="55"/>
      <c r="N488" s="55"/>
      <c r="O488" s="55"/>
      <c r="P488" s="54"/>
      <c r="Q488" s="55"/>
      <c r="R488" s="55"/>
      <c r="S488" s="55"/>
      <c r="T488" s="55"/>
      <c r="U488" s="54"/>
      <c r="V488" s="55"/>
      <c r="W488" s="55"/>
      <c r="X488" s="55"/>
      <c r="Y488" s="55"/>
      <c r="Z488" s="54"/>
      <c r="AA488" s="55"/>
      <c r="AB488" s="55"/>
      <c r="AC488" s="55"/>
      <c r="AD488" s="55"/>
      <c r="AE488" s="54"/>
      <c r="AF488" s="55"/>
      <c r="AG488" s="55"/>
      <c r="AH488" s="55"/>
      <c r="AI488" s="55"/>
      <c r="AJ488" s="54"/>
      <c r="AK488" s="55"/>
      <c r="AL488" s="55"/>
      <c r="AM488" s="55"/>
      <c r="AN488" s="55"/>
      <c r="AO488" s="54"/>
      <c r="AP488" s="51"/>
    </row>
    <row r="489" spans="1:42">
      <c r="A489" s="53"/>
      <c r="B489" s="53"/>
      <c r="C489" s="53"/>
      <c r="D489" s="54"/>
      <c r="E489" s="54"/>
      <c r="F489" s="54"/>
      <c r="G489" s="55"/>
      <c r="H489" s="55"/>
      <c r="I489" s="55"/>
      <c r="J489" s="55"/>
      <c r="K489" s="54"/>
      <c r="L489" s="55"/>
      <c r="M489" s="55"/>
      <c r="N489" s="55"/>
      <c r="O489" s="55"/>
      <c r="P489" s="54"/>
      <c r="Q489" s="55"/>
      <c r="R489" s="55"/>
      <c r="S489" s="55"/>
      <c r="T489" s="55"/>
      <c r="U489" s="54"/>
      <c r="V489" s="55"/>
      <c r="W489" s="55"/>
      <c r="X489" s="55"/>
      <c r="Y489" s="55"/>
      <c r="Z489" s="54"/>
      <c r="AA489" s="55"/>
      <c r="AB489" s="55"/>
      <c r="AC489" s="55"/>
      <c r="AD489" s="55"/>
      <c r="AE489" s="54"/>
      <c r="AF489" s="55"/>
      <c r="AG489" s="55"/>
      <c r="AH489" s="55"/>
      <c r="AI489" s="55"/>
      <c r="AJ489" s="54"/>
      <c r="AK489" s="55"/>
      <c r="AL489" s="55"/>
      <c r="AM489" s="55"/>
      <c r="AN489" s="55"/>
      <c r="AO489" s="54"/>
      <c r="AP489" s="51"/>
    </row>
    <row r="490" spans="1:42">
      <c r="A490" s="53"/>
      <c r="B490" s="53"/>
      <c r="C490" s="53"/>
      <c r="D490" s="54"/>
      <c r="E490" s="54"/>
      <c r="F490" s="54"/>
      <c r="G490" s="55"/>
      <c r="H490" s="55"/>
      <c r="I490" s="55"/>
      <c r="J490" s="55"/>
      <c r="K490" s="54"/>
      <c r="L490" s="55"/>
      <c r="M490" s="55"/>
      <c r="N490" s="55"/>
      <c r="O490" s="55"/>
      <c r="P490" s="54"/>
      <c r="Q490" s="55"/>
      <c r="R490" s="55"/>
      <c r="S490" s="55"/>
      <c r="T490" s="55"/>
      <c r="U490" s="54"/>
      <c r="V490" s="55"/>
      <c r="W490" s="55"/>
      <c r="X490" s="55"/>
      <c r="Y490" s="55"/>
      <c r="Z490" s="54"/>
      <c r="AA490" s="55"/>
      <c r="AB490" s="55"/>
      <c r="AC490" s="55"/>
      <c r="AD490" s="55"/>
      <c r="AE490" s="54"/>
      <c r="AF490" s="55"/>
      <c r="AG490" s="55"/>
      <c r="AH490" s="55"/>
      <c r="AI490" s="55"/>
      <c r="AJ490" s="54"/>
      <c r="AK490" s="55"/>
      <c r="AL490" s="55"/>
      <c r="AM490" s="55"/>
      <c r="AN490" s="55"/>
      <c r="AO490" s="54"/>
      <c r="AP490" s="51"/>
    </row>
    <row r="491" spans="1:42">
      <c r="A491" s="53"/>
      <c r="B491" s="53"/>
      <c r="C491" s="53"/>
      <c r="D491" s="54"/>
      <c r="E491" s="54"/>
      <c r="F491" s="54"/>
      <c r="G491" s="55"/>
      <c r="H491" s="55"/>
      <c r="I491" s="55"/>
      <c r="J491" s="55"/>
      <c r="K491" s="54"/>
      <c r="L491" s="55"/>
      <c r="M491" s="55"/>
      <c r="N491" s="55"/>
      <c r="O491" s="55"/>
      <c r="P491" s="54"/>
      <c r="Q491" s="55"/>
      <c r="R491" s="55"/>
      <c r="S491" s="55"/>
      <c r="T491" s="55"/>
      <c r="U491" s="54"/>
      <c r="V491" s="55"/>
      <c r="W491" s="55"/>
      <c r="X491" s="55"/>
      <c r="Y491" s="55"/>
      <c r="Z491" s="54"/>
      <c r="AA491" s="55"/>
      <c r="AB491" s="55"/>
      <c r="AC491" s="55"/>
      <c r="AD491" s="55"/>
      <c r="AE491" s="54"/>
      <c r="AF491" s="55"/>
      <c r="AG491" s="55"/>
      <c r="AH491" s="55"/>
      <c r="AI491" s="55"/>
      <c r="AJ491" s="54"/>
      <c r="AK491" s="55"/>
      <c r="AL491" s="55"/>
      <c r="AM491" s="55"/>
      <c r="AN491" s="55"/>
      <c r="AO491" s="54"/>
      <c r="AP491" s="51"/>
    </row>
    <row r="492" spans="1:42">
      <c r="A492" s="53"/>
      <c r="B492" s="53"/>
      <c r="C492" s="53"/>
      <c r="D492" s="54"/>
      <c r="E492" s="54"/>
      <c r="F492" s="54"/>
      <c r="G492" s="55"/>
      <c r="H492" s="55"/>
      <c r="I492" s="55"/>
      <c r="J492" s="55"/>
      <c r="K492" s="54"/>
      <c r="L492" s="55"/>
      <c r="M492" s="55"/>
      <c r="N492" s="55"/>
      <c r="O492" s="55"/>
      <c r="P492" s="54"/>
      <c r="Q492" s="55"/>
      <c r="R492" s="55"/>
      <c r="S492" s="55"/>
      <c r="T492" s="55"/>
      <c r="U492" s="54"/>
      <c r="V492" s="55"/>
      <c r="W492" s="55"/>
      <c r="X492" s="55"/>
      <c r="Y492" s="55"/>
      <c r="Z492" s="54"/>
      <c r="AA492" s="55"/>
      <c r="AB492" s="55"/>
      <c r="AC492" s="55"/>
      <c r="AD492" s="55"/>
      <c r="AE492" s="54"/>
      <c r="AF492" s="55"/>
      <c r="AG492" s="55"/>
      <c r="AH492" s="55"/>
      <c r="AI492" s="55"/>
      <c r="AJ492" s="54"/>
      <c r="AK492" s="55"/>
      <c r="AL492" s="55"/>
      <c r="AM492" s="55"/>
      <c r="AN492" s="55"/>
      <c r="AO492" s="54"/>
      <c r="AP492" s="51"/>
    </row>
    <row r="493" spans="1:42">
      <c r="A493" s="53"/>
      <c r="B493" s="53"/>
      <c r="C493" s="53"/>
      <c r="D493" s="54"/>
      <c r="E493" s="54"/>
      <c r="F493" s="54"/>
      <c r="G493" s="55"/>
      <c r="H493" s="55"/>
      <c r="I493" s="55"/>
      <c r="J493" s="55"/>
      <c r="K493" s="54"/>
      <c r="L493" s="55"/>
      <c r="M493" s="55"/>
      <c r="N493" s="55"/>
      <c r="O493" s="55"/>
      <c r="P493" s="54"/>
      <c r="Q493" s="55"/>
      <c r="R493" s="55"/>
      <c r="S493" s="55"/>
      <c r="T493" s="55"/>
      <c r="U493" s="54"/>
      <c r="V493" s="55"/>
      <c r="W493" s="55"/>
      <c r="X493" s="55"/>
      <c r="Y493" s="55"/>
      <c r="Z493" s="54"/>
      <c r="AA493" s="55"/>
      <c r="AB493" s="55"/>
      <c r="AC493" s="55"/>
      <c r="AD493" s="55"/>
      <c r="AE493" s="54"/>
      <c r="AF493" s="55"/>
      <c r="AG493" s="55"/>
      <c r="AH493" s="55"/>
      <c r="AI493" s="55"/>
      <c r="AJ493" s="54"/>
      <c r="AK493" s="55"/>
      <c r="AL493" s="55"/>
      <c r="AM493" s="55"/>
      <c r="AN493" s="55"/>
      <c r="AO493" s="54"/>
      <c r="AP493" s="51"/>
    </row>
    <row r="494" spans="1:42">
      <c r="A494" s="53"/>
      <c r="B494" s="53"/>
      <c r="C494" s="53"/>
      <c r="D494" s="54"/>
      <c r="E494" s="54"/>
      <c r="F494" s="54"/>
      <c r="G494" s="55"/>
      <c r="H494" s="55"/>
      <c r="I494" s="55"/>
      <c r="J494" s="55"/>
      <c r="K494" s="54"/>
      <c r="L494" s="55"/>
      <c r="M494" s="55"/>
      <c r="N494" s="55"/>
      <c r="O494" s="55"/>
      <c r="P494" s="54"/>
      <c r="Q494" s="55"/>
      <c r="R494" s="55"/>
      <c r="S494" s="55"/>
      <c r="T494" s="55"/>
      <c r="U494" s="54"/>
      <c r="V494" s="55"/>
      <c r="W494" s="55"/>
      <c r="X494" s="55"/>
      <c r="Y494" s="55"/>
      <c r="Z494" s="54"/>
      <c r="AA494" s="55"/>
      <c r="AB494" s="55"/>
      <c r="AC494" s="55"/>
      <c r="AD494" s="55"/>
      <c r="AE494" s="54"/>
      <c r="AF494" s="55"/>
      <c r="AG494" s="55"/>
      <c r="AH494" s="55"/>
      <c r="AI494" s="55"/>
      <c r="AJ494" s="54"/>
      <c r="AK494" s="55"/>
      <c r="AL494" s="55"/>
      <c r="AM494" s="55"/>
      <c r="AN494" s="55"/>
      <c r="AO494" s="54"/>
      <c r="AP494" s="51"/>
    </row>
    <row r="495" spans="1:42">
      <c r="A495" s="53"/>
      <c r="B495" s="53"/>
      <c r="C495" s="53"/>
      <c r="D495" s="54"/>
      <c r="E495" s="54"/>
      <c r="F495" s="54"/>
      <c r="G495" s="55"/>
      <c r="H495" s="55"/>
      <c r="I495" s="55"/>
      <c r="J495" s="55"/>
      <c r="K495" s="54"/>
      <c r="L495" s="55"/>
      <c r="M495" s="55"/>
      <c r="N495" s="55"/>
      <c r="O495" s="55"/>
      <c r="P495" s="54"/>
      <c r="Q495" s="55"/>
      <c r="R495" s="55"/>
      <c r="S495" s="55"/>
      <c r="T495" s="55"/>
      <c r="U495" s="54"/>
      <c r="V495" s="55"/>
      <c r="W495" s="55"/>
      <c r="X495" s="55"/>
      <c r="Y495" s="55"/>
      <c r="Z495" s="54"/>
      <c r="AA495" s="55"/>
      <c r="AB495" s="55"/>
      <c r="AC495" s="55"/>
      <c r="AD495" s="55"/>
      <c r="AE495" s="54"/>
      <c r="AF495" s="55"/>
      <c r="AG495" s="55"/>
      <c r="AH495" s="55"/>
      <c r="AI495" s="55"/>
      <c r="AJ495" s="54"/>
      <c r="AK495" s="55"/>
      <c r="AL495" s="55"/>
      <c r="AM495" s="55"/>
      <c r="AN495" s="55"/>
      <c r="AO495" s="54"/>
      <c r="AP495" s="51"/>
    </row>
    <row r="496" spans="1:42">
      <c r="A496" s="53"/>
      <c r="B496" s="53"/>
      <c r="C496" s="53"/>
      <c r="D496" s="54"/>
      <c r="E496" s="54"/>
      <c r="F496" s="54"/>
      <c r="G496" s="55"/>
      <c r="H496" s="55"/>
      <c r="I496" s="55"/>
      <c r="J496" s="55"/>
      <c r="K496" s="54"/>
      <c r="L496" s="55"/>
      <c r="M496" s="55"/>
      <c r="N496" s="55"/>
      <c r="O496" s="55"/>
      <c r="P496" s="54"/>
      <c r="Q496" s="55"/>
      <c r="R496" s="55"/>
      <c r="S496" s="55"/>
      <c r="T496" s="55"/>
      <c r="U496" s="54"/>
      <c r="V496" s="55"/>
      <c r="W496" s="55"/>
      <c r="X496" s="55"/>
      <c r="Y496" s="55"/>
      <c r="Z496" s="54"/>
      <c r="AA496" s="55"/>
      <c r="AB496" s="55"/>
      <c r="AC496" s="55"/>
      <c r="AD496" s="55"/>
      <c r="AE496" s="54"/>
      <c r="AF496" s="55"/>
      <c r="AG496" s="55"/>
      <c r="AH496" s="55"/>
      <c r="AI496" s="55"/>
      <c r="AJ496" s="54"/>
      <c r="AK496" s="55"/>
      <c r="AL496" s="55"/>
      <c r="AM496" s="55"/>
      <c r="AN496" s="55"/>
      <c r="AO496" s="54"/>
      <c r="AP496" s="51"/>
    </row>
    <row r="497" spans="1:42">
      <c r="A497" s="53"/>
      <c r="B497" s="53"/>
      <c r="C497" s="53"/>
      <c r="D497" s="54"/>
      <c r="E497" s="54"/>
      <c r="F497" s="54"/>
      <c r="G497" s="55"/>
      <c r="H497" s="55"/>
      <c r="I497" s="55"/>
      <c r="J497" s="55"/>
      <c r="K497" s="54"/>
      <c r="L497" s="55"/>
      <c r="M497" s="55"/>
      <c r="N497" s="55"/>
      <c r="O497" s="55"/>
      <c r="P497" s="54"/>
      <c r="Q497" s="55"/>
      <c r="R497" s="55"/>
      <c r="S497" s="55"/>
      <c r="T497" s="55"/>
      <c r="U497" s="54"/>
      <c r="V497" s="55"/>
      <c r="W497" s="55"/>
      <c r="X497" s="55"/>
      <c r="Y497" s="55"/>
      <c r="Z497" s="54"/>
      <c r="AA497" s="55"/>
      <c r="AB497" s="55"/>
      <c r="AC497" s="55"/>
      <c r="AD497" s="55"/>
      <c r="AE497" s="54"/>
      <c r="AF497" s="55"/>
      <c r="AG497" s="55"/>
      <c r="AH497" s="55"/>
      <c r="AI497" s="55"/>
      <c r="AJ497" s="54"/>
      <c r="AK497" s="55"/>
      <c r="AL497" s="55"/>
      <c r="AM497" s="55"/>
      <c r="AN497" s="55"/>
      <c r="AO497" s="54"/>
      <c r="AP497" s="51"/>
    </row>
    <row r="498" spans="1:42">
      <c r="A498" s="53"/>
      <c r="B498" s="53"/>
      <c r="C498" s="53"/>
      <c r="D498" s="54"/>
      <c r="E498" s="54"/>
      <c r="F498" s="54"/>
      <c r="G498" s="55"/>
      <c r="H498" s="55"/>
      <c r="I498" s="55"/>
      <c r="J498" s="55"/>
      <c r="K498" s="54"/>
      <c r="L498" s="55"/>
      <c r="M498" s="55"/>
      <c r="N498" s="55"/>
      <c r="O498" s="55"/>
      <c r="P498" s="54"/>
      <c r="Q498" s="55"/>
      <c r="R498" s="55"/>
      <c r="S498" s="55"/>
      <c r="T498" s="55"/>
      <c r="U498" s="54"/>
      <c r="V498" s="55"/>
      <c r="W498" s="55"/>
      <c r="X498" s="55"/>
      <c r="Y498" s="55"/>
      <c r="Z498" s="54"/>
      <c r="AA498" s="55"/>
      <c r="AB498" s="55"/>
      <c r="AC498" s="55"/>
      <c r="AD498" s="55"/>
      <c r="AE498" s="54"/>
      <c r="AF498" s="55"/>
      <c r="AG498" s="55"/>
      <c r="AH498" s="55"/>
      <c r="AI498" s="55"/>
      <c r="AJ498" s="54"/>
      <c r="AK498" s="55"/>
      <c r="AL498" s="55"/>
      <c r="AM498" s="55"/>
      <c r="AN498" s="55"/>
      <c r="AO498" s="54"/>
      <c r="AP498" s="51"/>
    </row>
    <row r="499" spans="1:42">
      <c r="A499" s="53"/>
      <c r="B499" s="53"/>
      <c r="C499" s="53"/>
      <c r="D499" s="54"/>
      <c r="E499" s="54"/>
      <c r="F499" s="54"/>
      <c r="G499" s="55"/>
      <c r="H499" s="55"/>
      <c r="I499" s="55"/>
      <c r="J499" s="55"/>
      <c r="K499" s="54"/>
      <c r="L499" s="55"/>
      <c r="M499" s="55"/>
      <c r="N499" s="55"/>
      <c r="O499" s="55"/>
      <c r="P499" s="54"/>
      <c r="Q499" s="55"/>
      <c r="R499" s="55"/>
      <c r="S499" s="55"/>
      <c r="T499" s="55"/>
      <c r="U499" s="54"/>
      <c r="V499" s="55"/>
      <c r="W499" s="55"/>
      <c r="X499" s="55"/>
      <c r="Y499" s="55"/>
      <c r="Z499" s="54"/>
      <c r="AA499" s="55"/>
      <c r="AB499" s="55"/>
      <c r="AC499" s="55"/>
      <c r="AD499" s="55"/>
      <c r="AE499" s="54"/>
      <c r="AF499" s="55"/>
      <c r="AG499" s="55"/>
      <c r="AH499" s="55"/>
      <c r="AI499" s="55"/>
      <c r="AJ499" s="54"/>
      <c r="AK499" s="55"/>
      <c r="AL499" s="55"/>
      <c r="AM499" s="55"/>
      <c r="AN499" s="55"/>
      <c r="AO499" s="54"/>
      <c r="AP499" s="51"/>
    </row>
    <row r="500" spans="1:42">
      <c r="A500" s="53"/>
      <c r="B500" s="53"/>
      <c r="C500" s="53"/>
      <c r="D500" s="54"/>
      <c r="E500" s="54"/>
      <c r="F500" s="54"/>
      <c r="G500" s="55"/>
      <c r="H500" s="55"/>
      <c r="I500" s="55"/>
      <c r="J500" s="55"/>
      <c r="K500" s="54"/>
      <c r="L500" s="55"/>
      <c r="M500" s="55"/>
      <c r="N500" s="55"/>
      <c r="O500" s="55"/>
      <c r="P500" s="54"/>
      <c r="Q500" s="55"/>
      <c r="R500" s="55"/>
      <c r="S500" s="55"/>
      <c r="T500" s="55"/>
      <c r="U500" s="54"/>
      <c r="V500" s="55"/>
      <c r="W500" s="55"/>
      <c r="X500" s="55"/>
      <c r="Y500" s="55"/>
      <c r="Z500" s="54"/>
      <c r="AA500" s="55"/>
      <c r="AB500" s="55"/>
      <c r="AC500" s="55"/>
      <c r="AD500" s="55"/>
      <c r="AE500" s="54"/>
      <c r="AF500" s="55"/>
      <c r="AG500" s="55"/>
      <c r="AH500" s="55"/>
      <c r="AI500" s="55"/>
      <c r="AJ500" s="54"/>
      <c r="AK500" s="55"/>
      <c r="AL500" s="55"/>
      <c r="AM500" s="55"/>
      <c r="AN500" s="55"/>
      <c r="AO500" s="54"/>
      <c r="AP500" s="51"/>
    </row>
    <row r="501" spans="1:42">
      <c r="A501" s="53"/>
      <c r="B501" s="53"/>
      <c r="C501" s="53"/>
      <c r="D501" s="54"/>
      <c r="E501" s="54"/>
      <c r="F501" s="54"/>
      <c r="G501" s="55"/>
      <c r="H501" s="55"/>
      <c r="I501" s="55"/>
      <c r="J501" s="55"/>
      <c r="K501" s="54"/>
      <c r="L501" s="55"/>
      <c r="M501" s="55"/>
      <c r="N501" s="55"/>
      <c r="O501" s="55"/>
      <c r="P501" s="54"/>
      <c r="Q501" s="55"/>
      <c r="R501" s="55"/>
      <c r="S501" s="55"/>
      <c r="T501" s="55"/>
      <c r="U501" s="54"/>
      <c r="V501" s="55"/>
      <c r="W501" s="55"/>
      <c r="X501" s="55"/>
      <c r="Y501" s="55"/>
      <c r="Z501" s="54"/>
      <c r="AA501" s="55"/>
      <c r="AB501" s="55"/>
      <c r="AC501" s="55"/>
      <c r="AD501" s="55"/>
      <c r="AE501" s="54"/>
      <c r="AF501" s="55"/>
      <c r="AG501" s="55"/>
      <c r="AH501" s="55"/>
      <c r="AI501" s="55"/>
      <c r="AJ501" s="54"/>
      <c r="AK501" s="55"/>
      <c r="AL501" s="55"/>
      <c r="AM501" s="55"/>
      <c r="AN501" s="55"/>
      <c r="AO501" s="54"/>
      <c r="AP501" s="51"/>
    </row>
    <row r="502" spans="1:42">
      <c r="A502" s="53"/>
      <c r="B502" s="53"/>
      <c r="C502" s="53"/>
      <c r="D502" s="54"/>
      <c r="E502" s="54"/>
      <c r="F502" s="54"/>
      <c r="G502" s="55"/>
      <c r="H502" s="55"/>
      <c r="I502" s="55"/>
      <c r="J502" s="55"/>
      <c r="K502" s="54"/>
      <c r="L502" s="55"/>
      <c r="M502" s="55"/>
      <c r="N502" s="55"/>
      <c r="O502" s="55"/>
      <c r="P502" s="54"/>
      <c r="Q502" s="55"/>
      <c r="R502" s="55"/>
      <c r="S502" s="55"/>
      <c r="T502" s="55"/>
      <c r="U502" s="54"/>
      <c r="V502" s="55"/>
      <c r="W502" s="55"/>
      <c r="X502" s="55"/>
      <c r="Y502" s="55"/>
      <c r="Z502" s="54"/>
      <c r="AA502" s="55"/>
      <c r="AB502" s="55"/>
      <c r="AC502" s="55"/>
      <c r="AD502" s="55"/>
      <c r="AE502" s="54"/>
      <c r="AF502" s="55"/>
      <c r="AG502" s="55"/>
      <c r="AH502" s="55"/>
      <c r="AI502" s="55"/>
      <c r="AJ502" s="54"/>
      <c r="AK502" s="55"/>
      <c r="AL502" s="55"/>
      <c r="AM502" s="55"/>
      <c r="AN502" s="55"/>
      <c r="AO502" s="54"/>
      <c r="AP502" s="51"/>
    </row>
    <row r="503" spans="1:42">
      <c r="A503" s="53"/>
      <c r="B503" s="53"/>
      <c r="C503" s="53"/>
      <c r="D503" s="54"/>
      <c r="E503" s="54"/>
      <c r="F503" s="54"/>
      <c r="G503" s="55"/>
      <c r="H503" s="55"/>
      <c r="I503" s="55"/>
      <c r="J503" s="55"/>
      <c r="K503" s="54"/>
      <c r="L503" s="55"/>
      <c r="M503" s="55"/>
      <c r="N503" s="55"/>
      <c r="O503" s="55"/>
      <c r="P503" s="54"/>
      <c r="Q503" s="55"/>
      <c r="R503" s="55"/>
      <c r="S503" s="55"/>
      <c r="T503" s="55"/>
      <c r="U503" s="54"/>
      <c r="V503" s="55"/>
      <c r="W503" s="55"/>
      <c r="X503" s="55"/>
      <c r="Y503" s="55"/>
      <c r="Z503" s="54"/>
      <c r="AA503" s="55"/>
      <c r="AB503" s="55"/>
      <c r="AC503" s="55"/>
      <c r="AD503" s="55"/>
      <c r="AE503" s="54"/>
      <c r="AF503" s="55"/>
      <c r="AG503" s="55"/>
      <c r="AH503" s="55"/>
      <c r="AI503" s="55"/>
      <c r="AJ503" s="54"/>
      <c r="AK503" s="55"/>
      <c r="AL503" s="55"/>
      <c r="AM503" s="55"/>
      <c r="AN503" s="55"/>
      <c r="AO503" s="54"/>
      <c r="AP503" s="51"/>
    </row>
    <row r="504" spans="1:42">
      <c r="A504" s="53"/>
      <c r="B504" s="53"/>
      <c r="C504" s="53"/>
      <c r="D504" s="54"/>
      <c r="E504" s="54"/>
      <c r="F504" s="54"/>
      <c r="G504" s="55"/>
      <c r="H504" s="55"/>
      <c r="I504" s="55"/>
      <c r="J504" s="55"/>
      <c r="K504" s="54"/>
      <c r="L504" s="55"/>
      <c r="M504" s="55"/>
      <c r="N504" s="55"/>
      <c r="O504" s="55"/>
      <c r="P504" s="54"/>
      <c r="Q504" s="55"/>
      <c r="R504" s="55"/>
      <c r="S504" s="55"/>
      <c r="T504" s="55"/>
      <c r="U504" s="54"/>
      <c r="V504" s="55"/>
      <c r="W504" s="55"/>
      <c r="X504" s="55"/>
      <c r="Y504" s="55"/>
      <c r="Z504" s="54"/>
      <c r="AA504" s="55"/>
      <c r="AB504" s="55"/>
      <c r="AC504" s="55"/>
      <c r="AD504" s="55"/>
      <c r="AE504" s="54"/>
      <c r="AF504" s="55"/>
      <c r="AG504" s="55"/>
      <c r="AH504" s="55"/>
      <c r="AI504" s="55"/>
      <c r="AJ504" s="54"/>
      <c r="AK504" s="55"/>
      <c r="AL504" s="55"/>
      <c r="AM504" s="55"/>
      <c r="AN504" s="55"/>
      <c r="AO504" s="54"/>
      <c r="AP504" s="51"/>
    </row>
    <row r="505" spans="1:42">
      <c r="A505" s="53"/>
      <c r="B505" s="53"/>
      <c r="C505" s="53"/>
      <c r="D505" s="54"/>
      <c r="E505" s="54"/>
      <c r="F505" s="54"/>
      <c r="G505" s="55"/>
      <c r="H505" s="55"/>
      <c r="I505" s="55"/>
      <c r="J505" s="55"/>
      <c r="K505" s="54"/>
      <c r="L505" s="55"/>
      <c r="M505" s="55"/>
      <c r="N505" s="55"/>
      <c r="O505" s="55"/>
      <c r="P505" s="54"/>
      <c r="Q505" s="55"/>
      <c r="R505" s="55"/>
      <c r="S505" s="55"/>
      <c r="T505" s="55"/>
      <c r="U505" s="54"/>
      <c r="V505" s="55"/>
      <c r="W505" s="55"/>
      <c r="X505" s="55"/>
      <c r="Y505" s="55"/>
      <c r="Z505" s="54"/>
      <c r="AA505" s="55"/>
      <c r="AB505" s="55"/>
      <c r="AC505" s="55"/>
      <c r="AD505" s="55"/>
      <c r="AE505" s="54"/>
      <c r="AF505" s="55"/>
      <c r="AG505" s="55"/>
      <c r="AH505" s="55"/>
      <c r="AI505" s="55"/>
      <c r="AJ505" s="54"/>
      <c r="AK505" s="55"/>
      <c r="AL505" s="55"/>
      <c r="AM505" s="55"/>
      <c r="AN505" s="55"/>
      <c r="AO505" s="54"/>
      <c r="AP505" s="51"/>
    </row>
    <row r="506" spans="1:42">
      <c r="A506" s="53"/>
      <c r="B506" s="53"/>
      <c r="C506" s="53"/>
      <c r="D506" s="54"/>
      <c r="E506" s="54"/>
      <c r="F506" s="54"/>
      <c r="G506" s="55"/>
      <c r="H506" s="55"/>
      <c r="I506" s="55"/>
      <c r="J506" s="55"/>
      <c r="K506" s="54"/>
      <c r="L506" s="55"/>
      <c r="M506" s="55"/>
      <c r="N506" s="55"/>
      <c r="O506" s="55"/>
      <c r="P506" s="54"/>
      <c r="Q506" s="55"/>
      <c r="R506" s="55"/>
      <c r="S506" s="55"/>
      <c r="T506" s="55"/>
      <c r="U506" s="54"/>
      <c r="V506" s="55"/>
      <c r="W506" s="55"/>
      <c r="X506" s="55"/>
      <c r="Y506" s="55"/>
      <c r="Z506" s="54"/>
      <c r="AA506" s="55"/>
      <c r="AB506" s="55"/>
      <c r="AC506" s="55"/>
      <c r="AD506" s="55"/>
      <c r="AE506" s="54"/>
      <c r="AF506" s="55"/>
      <c r="AG506" s="55"/>
      <c r="AH506" s="55"/>
      <c r="AI506" s="55"/>
      <c r="AJ506" s="54"/>
      <c r="AK506" s="55"/>
      <c r="AL506" s="55"/>
      <c r="AM506" s="55"/>
      <c r="AN506" s="55"/>
      <c r="AO506" s="54"/>
      <c r="AP506" s="51"/>
    </row>
    <row r="507" spans="1:42">
      <c r="A507" s="53"/>
      <c r="B507" s="53"/>
      <c r="C507" s="53"/>
      <c r="D507" s="54"/>
      <c r="E507" s="54"/>
      <c r="F507" s="54"/>
      <c r="G507" s="55"/>
      <c r="H507" s="55"/>
      <c r="I507" s="55"/>
      <c r="J507" s="55"/>
      <c r="K507" s="54"/>
      <c r="L507" s="55"/>
      <c r="M507" s="55"/>
      <c r="N507" s="55"/>
      <c r="O507" s="55"/>
      <c r="P507" s="54"/>
      <c r="Q507" s="55"/>
      <c r="R507" s="55"/>
      <c r="S507" s="55"/>
      <c r="T507" s="55"/>
      <c r="U507" s="54"/>
      <c r="V507" s="55"/>
      <c r="W507" s="55"/>
      <c r="X507" s="55"/>
      <c r="Y507" s="55"/>
      <c r="Z507" s="54"/>
      <c r="AA507" s="55"/>
      <c r="AB507" s="55"/>
      <c r="AC507" s="55"/>
      <c r="AD507" s="55"/>
      <c r="AE507" s="54"/>
      <c r="AF507" s="55"/>
      <c r="AG507" s="55"/>
      <c r="AH507" s="55"/>
      <c r="AI507" s="55"/>
      <c r="AJ507" s="54"/>
      <c r="AK507" s="55"/>
      <c r="AL507" s="55"/>
      <c r="AM507" s="55"/>
      <c r="AN507" s="55"/>
      <c r="AO507" s="54"/>
      <c r="AP507" s="51"/>
    </row>
    <row r="508" spans="1:42">
      <c r="A508" s="53"/>
      <c r="B508" s="53"/>
      <c r="C508" s="53"/>
      <c r="D508" s="54"/>
      <c r="E508" s="54"/>
      <c r="F508" s="54"/>
      <c r="G508" s="55"/>
      <c r="H508" s="55"/>
      <c r="I508" s="55"/>
      <c r="J508" s="55"/>
      <c r="K508" s="54"/>
      <c r="L508" s="55"/>
      <c r="M508" s="55"/>
      <c r="N508" s="55"/>
      <c r="O508" s="55"/>
      <c r="P508" s="54"/>
      <c r="Q508" s="55"/>
      <c r="R508" s="55"/>
      <c r="S508" s="55"/>
      <c r="T508" s="55"/>
      <c r="U508" s="54"/>
      <c r="V508" s="55"/>
      <c r="W508" s="55"/>
      <c r="X508" s="55"/>
      <c r="Y508" s="55"/>
      <c r="Z508" s="54"/>
      <c r="AA508" s="55"/>
      <c r="AB508" s="55"/>
      <c r="AC508" s="55"/>
      <c r="AD508" s="55"/>
      <c r="AE508" s="54"/>
      <c r="AF508" s="55"/>
      <c r="AG508" s="55"/>
      <c r="AH508" s="55"/>
      <c r="AI508" s="55"/>
      <c r="AJ508" s="54"/>
      <c r="AK508" s="55"/>
      <c r="AL508" s="55"/>
      <c r="AM508" s="55"/>
      <c r="AN508" s="55"/>
      <c r="AO508" s="54"/>
      <c r="AP508" s="51"/>
    </row>
    <row r="509" spans="1:42">
      <c r="A509" s="53"/>
      <c r="B509" s="53"/>
      <c r="C509" s="53"/>
      <c r="D509" s="54"/>
      <c r="E509" s="54"/>
      <c r="F509" s="54"/>
      <c r="G509" s="55"/>
      <c r="H509" s="55"/>
      <c r="I509" s="55"/>
      <c r="J509" s="55"/>
      <c r="K509" s="54"/>
      <c r="L509" s="55"/>
      <c r="M509" s="55"/>
      <c r="N509" s="55"/>
      <c r="O509" s="55"/>
      <c r="P509" s="54"/>
      <c r="Q509" s="55"/>
      <c r="R509" s="55"/>
      <c r="S509" s="55"/>
      <c r="T509" s="55"/>
      <c r="U509" s="54"/>
      <c r="V509" s="55"/>
      <c r="W509" s="55"/>
      <c r="X509" s="55"/>
      <c r="Y509" s="55"/>
      <c r="Z509" s="54"/>
      <c r="AA509" s="55"/>
      <c r="AB509" s="55"/>
      <c r="AC509" s="55"/>
      <c r="AD509" s="55"/>
      <c r="AE509" s="54"/>
      <c r="AF509" s="55"/>
      <c r="AG509" s="55"/>
      <c r="AH509" s="55"/>
      <c r="AI509" s="55"/>
      <c r="AJ509" s="54"/>
      <c r="AK509" s="55"/>
      <c r="AL509" s="55"/>
      <c r="AM509" s="55"/>
      <c r="AN509" s="55"/>
      <c r="AO509" s="54"/>
      <c r="AP509" s="51"/>
    </row>
    <row r="510" spans="1:42">
      <c r="A510" s="53"/>
      <c r="B510" s="53"/>
      <c r="C510" s="53"/>
      <c r="D510" s="54"/>
      <c r="E510" s="54"/>
      <c r="F510" s="54"/>
      <c r="G510" s="55"/>
      <c r="H510" s="55"/>
      <c r="I510" s="55"/>
      <c r="J510" s="55"/>
      <c r="K510" s="54"/>
      <c r="L510" s="55"/>
      <c r="M510" s="55"/>
      <c r="N510" s="55"/>
      <c r="O510" s="55"/>
      <c r="P510" s="54"/>
      <c r="Q510" s="55"/>
      <c r="R510" s="55"/>
      <c r="S510" s="55"/>
      <c r="T510" s="55"/>
      <c r="U510" s="54"/>
      <c r="V510" s="55"/>
      <c r="W510" s="55"/>
      <c r="X510" s="55"/>
      <c r="Y510" s="55"/>
      <c r="Z510" s="54"/>
      <c r="AA510" s="55"/>
      <c r="AB510" s="55"/>
      <c r="AC510" s="55"/>
      <c r="AD510" s="55"/>
      <c r="AE510" s="54"/>
      <c r="AF510" s="55"/>
      <c r="AG510" s="55"/>
      <c r="AH510" s="55"/>
      <c r="AI510" s="55"/>
      <c r="AJ510" s="54"/>
      <c r="AK510" s="55"/>
      <c r="AL510" s="55"/>
      <c r="AM510" s="55"/>
      <c r="AN510" s="55"/>
      <c r="AO510" s="54"/>
      <c r="AP510" s="51"/>
    </row>
    <row r="511" spans="1:42">
      <c r="A511" s="53"/>
      <c r="B511" s="53"/>
      <c r="C511" s="53"/>
      <c r="D511" s="54"/>
      <c r="E511" s="54"/>
      <c r="F511" s="54"/>
      <c r="G511" s="55"/>
      <c r="H511" s="55"/>
      <c r="I511" s="55"/>
      <c r="J511" s="55"/>
      <c r="K511" s="54"/>
      <c r="L511" s="55"/>
      <c r="M511" s="55"/>
      <c r="N511" s="55"/>
      <c r="O511" s="55"/>
      <c r="P511" s="54"/>
      <c r="Q511" s="55"/>
      <c r="R511" s="55"/>
      <c r="S511" s="55"/>
      <c r="T511" s="55"/>
      <c r="U511" s="54"/>
      <c r="V511" s="55"/>
      <c r="W511" s="55"/>
      <c r="X511" s="55"/>
      <c r="Y511" s="55"/>
      <c r="Z511" s="54"/>
      <c r="AA511" s="55"/>
      <c r="AB511" s="55"/>
      <c r="AC511" s="55"/>
      <c r="AD511" s="55"/>
      <c r="AE511" s="54"/>
      <c r="AF511" s="55"/>
      <c r="AG511" s="55"/>
      <c r="AH511" s="55"/>
      <c r="AI511" s="55"/>
      <c r="AJ511" s="54"/>
      <c r="AK511" s="55"/>
      <c r="AL511" s="55"/>
      <c r="AM511" s="55"/>
      <c r="AN511" s="55"/>
      <c r="AO511" s="54"/>
      <c r="AP511" s="51"/>
    </row>
    <row r="512" spans="1:42">
      <c r="A512" s="53"/>
      <c r="B512" s="53"/>
      <c r="C512" s="53"/>
      <c r="D512" s="54"/>
      <c r="E512" s="54"/>
      <c r="F512" s="54"/>
      <c r="G512" s="55"/>
      <c r="H512" s="55"/>
      <c r="I512" s="55"/>
      <c r="J512" s="55"/>
      <c r="K512" s="54"/>
      <c r="L512" s="55"/>
      <c r="M512" s="55"/>
      <c r="N512" s="55"/>
      <c r="O512" s="55"/>
      <c r="P512" s="54"/>
      <c r="Q512" s="55"/>
      <c r="R512" s="55"/>
      <c r="S512" s="55"/>
      <c r="T512" s="55"/>
      <c r="U512" s="54"/>
      <c r="V512" s="55"/>
      <c r="W512" s="55"/>
      <c r="X512" s="55"/>
      <c r="Y512" s="55"/>
      <c r="Z512" s="54"/>
      <c r="AA512" s="55"/>
      <c r="AB512" s="55"/>
      <c r="AC512" s="55"/>
      <c r="AD512" s="55"/>
      <c r="AE512" s="54"/>
      <c r="AF512" s="55"/>
      <c r="AG512" s="55"/>
      <c r="AH512" s="55"/>
      <c r="AI512" s="55"/>
      <c r="AJ512" s="54"/>
      <c r="AK512" s="55"/>
      <c r="AL512" s="55"/>
      <c r="AM512" s="55"/>
      <c r="AN512" s="55"/>
      <c r="AO512" s="54"/>
      <c r="AP512" s="51"/>
    </row>
    <row r="513" spans="1:42">
      <c r="A513" s="53"/>
      <c r="B513" s="53"/>
      <c r="C513" s="53"/>
      <c r="D513" s="54"/>
      <c r="E513" s="54"/>
      <c r="F513" s="54"/>
      <c r="G513" s="55"/>
      <c r="H513" s="55"/>
      <c r="I513" s="55"/>
      <c r="J513" s="55"/>
      <c r="K513" s="54"/>
      <c r="L513" s="55"/>
      <c r="M513" s="55"/>
      <c r="N513" s="55"/>
      <c r="O513" s="55"/>
      <c r="P513" s="54"/>
      <c r="Q513" s="55"/>
      <c r="R513" s="55"/>
      <c r="S513" s="55"/>
      <c r="T513" s="55"/>
      <c r="U513" s="54"/>
      <c r="V513" s="55"/>
      <c r="W513" s="55"/>
      <c r="X513" s="55"/>
      <c r="Y513" s="55"/>
      <c r="Z513" s="54"/>
      <c r="AA513" s="55"/>
      <c r="AB513" s="55"/>
      <c r="AC513" s="55"/>
      <c r="AD513" s="55"/>
      <c r="AE513" s="54"/>
      <c r="AF513" s="55"/>
      <c r="AG513" s="55"/>
      <c r="AH513" s="55"/>
      <c r="AI513" s="55"/>
      <c r="AJ513" s="54"/>
      <c r="AK513" s="55"/>
      <c r="AL513" s="55"/>
      <c r="AM513" s="55"/>
      <c r="AN513" s="55"/>
      <c r="AO513" s="54"/>
      <c r="AP513" s="51"/>
    </row>
    <row r="514" spans="1:42">
      <c r="A514" s="53"/>
      <c r="B514" s="53"/>
      <c r="C514" s="53"/>
      <c r="D514" s="54"/>
      <c r="E514" s="54"/>
      <c r="F514" s="54"/>
      <c r="G514" s="55"/>
      <c r="H514" s="55"/>
      <c r="I514" s="55"/>
      <c r="J514" s="55"/>
      <c r="K514" s="54"/>
      <c r="L514" s="55"/>
      <c r="M514" s="55"/>
      <c r="N514" s="55"/>
      <c r="O514" s="55"/>
      <c r="P514" s="54"/>
      <c r="Q514" s="55"/>
      <c r="R514" s="55"/>
      <c r="S514" s="55"/>
      <c r="T514" s="55"/>
      <c r="U514" s="54"/>
      <c r="V514" s="55"/>
      <c r="W514" s="55"/>
      <c r="X514" s="55"/>
      <c r="Y514" s="55"/>
      <c r="Z514" s="54"/>
      <c r="AA514" s="55"/>
      <c r="AB514" s="55"/>
      <c r="AC514" s="55"/>
      <c r="AD514" s="55"/>
      <c r="AE514" s="54"/>
      <c r="AF514" s="55"/>
      <c r="AG514" s="55"/>
      <c r="AH514" s="55"/>
      <c r="AI514" s="55"/>
      <c r="AJ514" s="54"/>
      <c r="AK514" s="55"/>
      <c r="AL514" s="55"/>
      <c r="AM514" s="55"/>
      <c r="AN514" s="55"/>
      <c r="AO514" s="54"/>
      <c r="AP514" s="51"/>
    </row>
    <row r="515" spans="1:42">
      <c r="A515" s="53"/>
      <c r="B515" s="53"/>
      <c r="C515" s="53"/>
      <c r="D515" s="54"/>
      <c r="E515" s="54"/>
      <c r="F515" s="54"/>
      <c r="G515" s="55"/>
      <c r="H515" s="55"/>
      <c r="I515" s="55"/>
      <c r="J515" s="55"/>
      <c r="K515" s="54"/>
      <c r="L515" s="55"/>
      <c r="M515" s="55"/>
      <c r="N515" s="55"/>
      <c r="O515" s="55"/>
      <c r="P515" s="54"/>
      <c r="Q515" s="55"/>
      <c r="R515" s="55"/>
      <c r="S515" s="55"/>
      <c r="T515" s="55"/>
      <c r="U515" s="54"/>
      <c r="V515" s="55"/>
      <c r="W515" s="55"/>
      <c r="X515" s="55"/>
      <c r="Y515" s="55"/>
      <c r="Z515" s="54"/>
      <c r="AA515" s="55"/>
      <c r="AB515" s="55"/>
      <c r="AC515" s="55"/>
      <c r="AD515" s="55"/>
      <c r="AE515" s="54"/>
      <c r="AF515" s="55"/>
      <c r="AG515" s="55"/>
      <c r="AH515" s="55"/>
      <c r="AI515" s="55"/>
      <c r="AJ515" s="54"/>
      <c r="AK515" s="55"/>
      <c r="AL515" s="55"/>
      <c r="AM515" s="55"/>
      <c r="AN515" s="55"/>
      <c r="AO515" s="54"/>
      <c r="AP515" s="51"/>
    </row>
    <row r="516" spans="1:42">
      <c r="A516" s="53"/>
      <c r="B516" s="53"/>
      <c r="C516" s="53"/>
      <c r="D516" s="54"/>
      <c r="E516" s="54"/>
      <c r="F516" s="54"/>
      <c r="G516" s="55"/>
      <c r="H516" s="55"/>
      <c r="I516" s="55"/>
      <c r="J516" s="55"/>
      <c r="K516" s="54"/>
      <c r="L516" s="55"/>
      <c r="M516" s="55"/>
      <c r="N516" s="55"/>
      <c r="O516" s="55"/>
      <c r="P516" s="54"/>
      <c r="Q516" s="55"/>
      <c r="R516" s="55"/>
      <c r="S516" s="55"/>
      <c r="T516" s="55"/>
      <c r="U516" s="54"/>
      <c r="V516" s="55"/>
      <c r="W516" s="55"/>
      <c r="X516" s="55"/>
      <c r="Y516" s="55"/>
      <c r="Z516" s="54"/>
      <c r="AA516" s="55"/>
      <c r="AB516" s="55"/>
      <c r="AC516" s="55"/>
      <c r="AD516" s="55"/>
      <c r="AE516" s="54"/>
      <c r="AF516" s="55"/>
      <c r="AG516" s="55"/>
      <c r="AH516" s="55"/>
      <c r="AI516" s="55"/>
      <c r="AJ516" s="54"/>
      <c r="AK516" s="55"/>
      <c r="AL516" s="55"/>
      <c r="AM516" s="55"/>
      <c r="AN516" s="55"/>
      <c r="AO516" s="54"/>
      <c r="AP516" s="51"/>
    </row>
    <row r="517" spans="1:42">
      <c r="A517" s="53"/>
      <c r="B517" s="53"/>
      <c r="C517" s="53"/>
      <c r="D517" s="54"/>
      <c r="E517" s="54"/>
      <c r="F517" s="54"/>
      <c r="G517" s="55"/>
      <c r="H517" s="55"/>
      <c r="I517" s="55"/>
      <c r="J517" s="55"/>
      <c r="K517" s="54"/>
      <c r="L517" s="55"/>
      <c r="M517" s="55"/>
      <c r="N517" s="55"/>
      <c r="O517" s="55"/>
      <c r="P517" s="54"/>
      <c r="Q517" s="55"/>
      <c r="R517" s="55"/>
      <c r="S517" s="55"/>
      <c r="T517" s="55"/>
      <c r="U517" s="54"/>
      <c r="V517" s="55"/>
      <c r="W517" s="55"/>
      <c r="X517" s="55"/>
      <c r="Y517" s="55"/>
      <c r="Z517" s="54"/>
      <c r="AA517" s="55"/>
      <c r="AB517" s="55"/>
      <c r="AC517" s="55"/>
      <c r="AD517" s="55"/>
      <c r="AE517" s="54"/>
      <c r="AF517" s="55"/>
      <c r="AG517" s="55"/>
      <c r="AH517" s="55"/>
      <c r="AI517" s="55"/>
      <c r="AJ517" s="54"/>
      <c r="AK517" s="55"/>
      <c r="AL517" s="55"/>
      <c r="AM517" s="55"/>
      <c r="AN517" s="55"/>
      <c r="AO517" s="54"/>
      <c r="AP517" s="51"/>
    </row>
    <row r="518" spans="1:42">
      <c r="A518" s="53"/>
      <c r="B518" s="53"/>
      <c r="C518" s="53"/>
      <c r="D518" s="54"/>
      <c r="E518" s="54"/>
      <c r="F518" s="54"/>
      <c r="G518" s="55"/>
      <c r="H518" s="55"/>
      <c r="I518" s="55"/>
      <c r="J518" s="55"/>
      <c r="K518" s="54"/>
      <c r="L518" s="55"/>
      <c r="M518" s="55"/>
      <c r="N518" s="55"/>
      <c r="O518" s="55"/>
      <c r="P518" s="54"/>
      <c r="Q518" s="55"/>
      <c r="R518" s="55"/>
      <c r="S518" s="55"/>
      <c r="T518" s="55"/>
      <c r="U518" s="54"/>
      <c r="V518" s="55"/>
      <c r="W518" s="55"/>
      <c r="X518" s="55"/>
      <c r="Y518" s="55"/>
      <c r="Z518" s="54"/>
      <c r="AA518" s="55"/>
      <c r="AB518" s="55"/>
      <c r="AC518" s="55"/>
      <c r="AD518" s="55"/>
      <c r="AE518" s="54"/>
      <c r="AF518" s="55"/>
      <c r="AG518" s="55"/>
      <c r="AH518" s="55"/>
      <c r="AI518" s="55"/>
      <c r="AJ518" s="54"/>
      <c r="AK518" s="55"/>
      <c r="AL518" s="55"/>
      <c r="AM518" s="55"/>
      <c r="AN518" s="55"/>
      <c r="AO518" s="54"/>
      <c r="AP518" s="51"/>
    </row>
    <row r="519" spans="1:42">
      <c r="A519" s="53"/>
      <c r="B519" s="53"/>
      <c r="C519" s="53"/>
      <c r="D519" s="54"/>
      <c r="E519" s="54"/>
      <c r="F519" s="54"/>
      <c r="G519" s="55"/>
      <c r="H519" s="55"/>
      <c r="I519" s="55"/>
      <c r="J519" s="55"/>
      <c r="K519" s="54"/>
      <c r="L519" s="55"/>
      <c r="M519" s="55"/>
      <c r="N519" s="55"/>
      <c r="O519" s="55"/>
      <c r="P519" s="54"/>
      <c r="Q519" s="55"/>
      <c r="R519" s="55"/>
      <c r="S519" s="55"/>
      <c r="T519" s="55"/>
      <c r="U519" s="54"/>
      <c r="V519" s="55"/>
      <c r="W519" s="55"/>
      <c r="X519" s="55"/>
      <c r="Y519" s="55"/>
      <c r="Z519" s="54"/>
      <c r="AA519" s="55"/>
      <c r="AB519" s="55"/>
      <c r="AC519" s="55"/>
      <c r="AD519" s="55"/>
      <c r="AE519" s="54"/>
      <c r="AF519" s="55"/>
      <c r="AG519" s="55"/>
      <c r="AH519" s="55"/>
      <c r="AI519" s="55"/>
      <c r="AJ519" s="54"/>
      <c r="AK519" s="55"/>
      <c r="AL519" s="55"/>
      <c r="AM519" s="55"/>
      <c r="AN519" s="55"/>
      <c r="AO519" s="54"/>
      <c r="AP519" s="51"/>
    </row>
    <row r="520" spans="1:42">
      <c r="A520" s="53"/>
      <c r="B520" s="53"/>
      <c r="C520" s="53"/>
      <c r="D520" s="54"/>
      <c r="E520" s="54"/>
      <c r="F520" s="54"/>
      <c r="G520" s="55"/>
      <c r="H520" s="55"/>
      <c r="I520" s="55"/>
      <c r="J520" s="55"/>
      <c r="K520" s="54"/>
      <c r="L520" s="55"/>
      <c r="M520" s="55"/>
      <c r="N520" s="55"/>
      <c r="O520" s="55"/>
      <c r="P520" s="54"/>
      <c r="Q520" s="55"/>
      <c r="R520" s="55"/>
      <c r="S520" s="55"/>
      <c r="T520" s="55"/>
      <c r="U520" s="54"/>
      <c r="V520" s="55"/>
      <c r="W520" s="55"/>
      <c r="X520" s="55"/>
      <c r="Y520" s="55"/>
      <c r="Z520" s="54"/>
      <c r="AA520" s="55"/>
      <c r="AB520" s="55"/>
      <c r="AC520" s="55"/>
      <c r="AD520" s="55"/>
      <c r="AE520" s="54"/>
      <c r="AF520" s="55"/>
      <c r="AG520" s="55"/>
      <c r="AH520" s="55"/>
      <c r="AI520" s="55"/>
      <c r="AJ520" s="54"/>
      <c r="AK520" s="55"/>
      <c r="AL520" s="55"/>
      <c r="AM520" s="55"/>
      <c r="AN520" s="55"/>
      <c r="AO520" s="54"/>
      <c r="AP520" s="51"/>
    </row>
    <row r="521" spans="1:42">
      <c r="A521" s="53"/>
      <c r="B521" s="53"/>
      <c r="C521" s="53"/>
      <c r="D521" s="54"/>
      <c r="E521" s="54"/>
      <c r="F521" s="54"/>
      <c r="G521" s="55"/>
      <c r="H521" s="55"/>
      <c r="I521" s="55"/>
      <c r="J521" s="55"/>
      <c r="K521" s="54"/>
      <c r="L521" s="55"/>
      <c r="M521" s="55"/>
      <c r="N521" s="55"/>
      <c r="O521" s="55"/>
      <c r="P521" s="54"/>
      <c r="Q521" s="55"/>
      <c r="R521" s="55"/>
      <c r="S521" s="55"/>
      <c r="T521" s="55"/>
      <c r="U521" s="54"/>
      <c r="V521" s="55"/>
      <c r="W521" s="55"/>
      <c r="X521" s="55"/>
      <c r="Y521" s="55"/>
      <c r="Z521" s="54"/>
      <c r="AA521" s="55"/>
      <c r="AB521" s="55"/>
      <c r="AC521" s="55"/>
      <c r="AD521" s="55"/>
      <c r="AE521" s="54"/>
      <c r="AF521" s="55"/>
      <c r="AG521" s="55"/>
      <c r="AH521" s="55"/>
      <c r="AI521" s="55"/>
      <c r="AJ521" s="54"/>
      <c r="AK521" s="55"/>
      <c r="AL521" s="55"/>
      <c r="AM521" s="55"/>
      <c r="AN521" s="55"/>
      <c r="AO521" s="54"/>
      <c r="AP521" s="51"/>
    </row>
    <row r="522" spans="1:42">
      <c r="A522" s="53"/>
      <c r="B522" s="53"/>
      <c r="C522" s="53"/>
      <c r="D522" s="54"/>
      <c r="E522" s="54"/>
      <c r="F522" s="54"/>
      <c r="G522" s="55"/>
      <c r="H522" s="55"/>
      <c r="I522" s="55"/>
      <c r="J522" s="55"/>
      <c r="K522" s="54"/>
      <c r="L522" s="55"/>
      <c r="M522" s="55"/>
      <c r="N522" s="55"/>
      <c r="O522" s="55"/>
      <c r="P522" s="54"/>
      <c r="Q522" s="55"/>
      <c r="R522" s="55"/>
      <c r="S522" s="55"/>
      <c r="T522" s="55"/>
      <c r="U522" s="54"/>
      <c r="V522" s="55"/>
      <c r="W522" s="55"/>
      <c r="X522" s="55"/>
      <c r="Y522" s="55"/>
      <c r="Z522" s="54"/>
      <c r="AA522" s="55"/>
      <c r="AB522" s="55"/>
      <c r="AC522" s="55"/>
      <c r="AD522" s="55"/>
      <c r="AE522" s="54"/>
      <c r="AF522" s="55"/>
      <c r="AG522" s="55"/>
      <c r="AH522" s="55"/>
      <c r="AI522" s="55"/>
      <c r="AJ522" s="54"/>
      <c r="AK522" s="55"/>
      <c r="AL522" s="55"/>
      <c r="AM522" s="55"/>
      <c r="AN522" s="55"/>
      <c r="AO522" s="54"/>
      <c r="AP522" s="51"/>
    </row>
    <row r="523" spans="1:42">
      <c r="A523" s="53"/>
      <c r="B523" s="53"/>
      <c r="C523" s="53"/>
      <c r="D523" s="54"/>
      <c r="E523" s="54"/>
      <c r="F523" s="54"/>
      <c r="G523" s="55"/>
      <c r="H523" s="55"/>
      <c r="I523" s="55"/>
      <c r="J523" s="55"/>
      <c r="K523" s="54"/>
      <c r="L523" s="55"/>
      <c r="M523" s="55"/>
      <c r="N523" s="55"/>
      <c r="O523" s="55"/>
      <c r="P523" s="54"/>
      <c r="Q523" s="55"/>
      <c r="R523" s="55"/>
      <c r="S523" s="55"/>
      <c r="T523" s="55"/>
      <c r="U523" s="54"/>
      <c r="V523" s="55"/>
      <c r="W523" s="55"/>
      <c r="X523" s="55"/>
      <c r="Y523" s="55"/>
      <c r="Z523" s="54"/>
      <c r="AA523" s="55"/>
      <c r="AB523" s="55"/>
      <c r="AC523" s="55"/>
      <c r="AD523" s="55"/>
      <c r="AE523" s="54"/>
      <c r="AF523" s="55"/>
      <c r="AG523" s="55"/>
      <c r="AH523" s="55"/>
      <c r="AI523" s="55"/>
      <c r="AJ523" s="54"/>
      <c r="AK523" s="55"/>
      <c r="AL523" s="55"/>
      <c r="AM523" s="55"/>
      <c r="AN523" s="55"/>
      <c r="AO523" s="54"/>
      <c r="AP523" s="51"/>
    </row>
    <row r="524" spans="1:42">
      <c r="A524" s="53"/>
      <c r="B524" s="53"/>
      <c r="C524" s="53"/>
      <c r="D524" s="54"/>
      <c r="E524" s="54"/>
      <c r="F524" s="54"/>
      <c r="G524" s="55"/>
      <c r="H524" s="55"/>
      <c r="I524" s="55"/>
      <c r="J524" s="55"/>
      <c r="K524" s="54"/>
      <c r="L524" s="55"/>
      <c r="M524" s="55"/>
      <c r="N524" s="55"/>
      <c r="O524" s="55"/>
      <c r="P524" s="54"/>
      <c r="Q524" s="55"/>
      <c r="R524" s="55"/>
      <c r="S524" s="55"/>
      <c r="T524" s="55"/>
      <c r="U524" s="54"/>
      <c r="V524" s="55"/>
      <c r="W524" s="55"/>
      <c r="X524" s="55"/>
      <c r="Y524" s="55"/>
      <c r="Z524" s="54"/>
      <c r="AA524" s="55"/>
      <c r="AB524" s="55"/>
      <c r="AC524" s="55"/>
      <c r="AD524" s="55"/>
      <c r="AE524" s="54"/>
      <c r="AF524" s="55"/>
      <c r="AG524" s="55"/>
      <c r="AH524" s="55"/>
      <c r="AI524" s="55"/>
      <c r="AJ524" s="54"/>
      <c r="AK524" s="55"/>
      <c r="AL524" s="55"/>
      <c r="AM524" s="55"/>
      <c r="AN524" s="55"/>
      <c r="AO524" s="54"/>
      <c r="AP524" s="51"/>
    </row>
    <row r="525" spans="1:42">
      <c r="A525" s="53"/>
      <c r="B525" s="53"/>
      <c r="C525" s="53"/>
      <c r="D525" s="54"/>
      <c r="E525" s="54"/>
      <c r="F525" s="54"/>
      <c r="G525" s="55"/>
      <c r="H525" s="55"/>
      <c r="I525" s="55"/>
      <c r="J525" s="55"/>
      <c r="K525" s="54"/>
      <c r="L525" s="55"/>
      <c r="M525" s="55"/>
      <c r="N525" s="55"/>
      <c r="O525" s="55"/>
      <c r="P525" s="54"/>
      <c r="Q525" s="55"/>
      <c r="R525" s="55"/>
      <c r="S525" s="55"/>
      <c r="T525" s="55"/>
      <c r="U525" s="54"/>
      <c r="V525" s="55"/>
      <c r="W525" s="55"/>
      <c r="X525" s="55"/>
      <c r="Y525" s="55"/>
      <c r="Z525" s="54"/>
      <c r="AA525" s="55"/>
      <c r="AB525" s="55"/>
      <c r="AC525" s="55"/>
      <c r="AD525" s="55"/>
      <c r="AE525" s="54"/>
      <c r="AF525" s="55"/>
      <c r="AG525" s="55"/>
      <c r="AH525" s="55"/>
      <c r="AI525" s="55"/>
      <c r="AJ525" s="54"/>
      <c r="AK525" s="55"/>
      <c r="AL525" s="55"/>
      <c r="AM525" s="55"/>
      <c r="AN525" s="55"/>
      <c r="AO525" s="54"/>
      <c r="AP525" s="51"/>
    </row>
    <row r="526" spans="1:42">
      <c r="A526" s="53"/>
      <c r="B526" s="53"/>
      <c r="C526" s="53"/>
      <c r="D526" s="54"/>
      <c r="E526" s="54"/>
      <c r="F526" s="54"/>
      <c r="G526" s="55"/>
      <c r="H526" s="55"/>
      <c r="I526" s="55"/>
      <c r="J526" s="55"/>
      <c r="K526" s="54"/>
      <c r="L526" s="55"/>
      <c r="M526" s="55"/>
      <c r="N526" s="55"/>
      <c r="O526" s="55"/>
      <c r="P526" s="54"/>
      <c r="Q526" s="55"/>
      <c r="R526" s="55"/>
      <c r="S526" s="55"/>
      <c r="T526" s="55"/>
      <c r="U526" s="54"/>
      <c r="V526" s="55"/>
      <c r="W526" s="55"/>
      <c r="X526" s="55"/>
      <c r="Y526" s="55"/>
      <c r="Z526" s="54"/>
      <c r="AA526" s="55"/>
      <c r="AB526" s="55"/>
      <c r="AC526" s="55"/>
      <c r="AD526" s="55"/>
      <c r="AE526" s="54"/>
      <c r="AF526" s="55"/>
      <c r="AG526" s="55"/>
      <c r="AH526" s="55"/>
      <c r="AI526" s="55"/>
      <c r="AJ526" s="54"/>
      <c r="AK526" s="55"/>
      <c r="AL526" s="55"/>
      <c r="AM526" s="55"/>
      <c r="AN526" s="55"/>
      <c r="AO526" s="54"/>
      <c r="AP526" s="51"/>
    </row>
    <row r="527" spans="1:42">
      <c r="A527" s="53"/>
      <c r="B527" s="53"/>
      <c r="C527" s="53"/>
      <c r="D527" s="54"/>
      <c r="E527" s="54"/>
      <c r="F527" s="54"/>
      <c r="G527" s="55"/>
      <c r="H527" s="55"/>
      <c r="I527" s="55"/>
      <c r="J527" s="55"/>
      <c r="K527" s="54"/>
      <c r="L527" s="55"/>
      <c r="M527" s="55"/>
      <c r="N527" s="55"/>
      <c r="O527" s="55"/>
      <c r="P527" s="54"/>
      <c r="Q527" s="55"/>
      <c r="R527" s="55"/>
      <c r="S527" s="55"/>
      <c r="T527" s="55"/>
      <c r="U527" s="54"/>
      <c r="V527" s="55"/>
      <c r="W527" s="55"/>
      <c r="X527" s="55"/>
      <c r="Y527" s="55"/>
      <c r="Z527" s="54"/>
      <c r="AA527" s="55"/>
      <c r="AB527" s="55"/>
      <c r="AC527" s="55"/>
      <c r="AD527" s="55"/>
      <c r="AE527" s="54"/>
      <c r="AF527" s="55"/>
      <c r="AG527" s="55"/>
      <c r="AH527" s="55"/>
      <c r="AI527" s="55"/>
      <c r="AJ527" s="54"/>
      <c r="AK527" s="55"/>
      <c r="AL527" s="55"/>
      <c r="AM527" s="55"/>
      <c r="AN527" s="55"/>
      <c r="AO527" s="54"/>
      <c r="AP527" s="51"/>
    </row>
    <row r="528" spans="1:42">
      <c r="A528" s="53"/>
      <c r="B528" s="53"/>
      <c r="C528" s="53"/>
      <c r="D528" s="54"/>
      <c r="E528" s="54"/>
      <c r="F528" s="54"/>
      <c r="G528" s="55"/>
      <c r="H528" s="55"/>
      <c r="I528" s="55"/>
      <c r="J528" s="55"/>
      <c r="K528" s="54"/>
      <c r="L528" s="55"/>
      <c r="M528" s="55"/>
      <c r="N528" s="55"/>
      <c r="O528" s="55"/>
      <c r="P528" s="54"/>
      <c r="Q528" s="55"/>
      <c r="R528" s="55"/>
      <c r="S528" s="55"/>
      <c r="T528" s="55"/>
      <c r="U528" s="54"/>
      <c r="V528" s="55"/>
      <c r="W528" s="55"/>
      <c r="X528" s="55"/>
      <c r="Y528" s="55"/>
      <c r="Z528" s="54"/>
      <c r="AA528" s="55"/>
      <c r="AB528" s="55"/>
      <c r="AC528" s="55"/>
      <c r="AD528" s="55"/>
      <c r="AE528" s="54"/>
      <c r="AF528" s="55"/>
      <c r="AG528" s="55"/>
      <c r="AH528" s="55"/>
      <c r="AI528" s="55"/>
      <c r="AJ528" s="54"/>
      <c r="AK528" s="55"/>
      <c r="AL528" s="55"/>
      <c r="AM528" s="55"/>
      <c r="AN528" s="55"/>
      <c r="AO528" s="54"/>
      <c r="AP528" s="51"/>
    </row>
    <row r="529" spans="1:42">
      <c r="A529" s="53"/>
      <c r="B529" s="53"/>
      <c r="C529" s="53"/>
      <c r="D529" s="54"/>
      <c r="E529" s="54"/>
      <c r="F529" s="54"/>
      <c r="G529" s="55"/>
      <c r="H529" s="55"/>
      <c r="I529" s="55"/>
      <c r="J529" s="55"/>
      <c r="K529" s="54"/>
      <c r="L529" s="55"/>
      <c r="M529" s="55"/>
      <c r="N529" s="55"/>
      <c r="O529" s="55"/>
      <c r="P529" s="54"/>
      <c r="Q529" s="55"/>
      <c r="R529" s="55"/>
      <c r="S529" s="55"/>
      <c r="T529" s="55"/>
      <c r="U529" s="54"/>
      <c r="V529" s="55"/>
      <c r="W529" s="55"/>
      <c r="X529" s="55"/>
      <c r="Y529" s="55"/>
      <c r="Z529" s="54"/>
      <c r="AA529" s="55"/>
      <c r="AB529" s="55"/>
      <c r="AC529" s="55"/>
      <c r="AD529" s="55"/>
      <c r="AE529" s="54"/>
      <c r="AF529" s="55"/>
      <c r="AG529" s="55"/>
      <c r="AH529" s="55"/>
      <c r="AI529" s="55"/>
      <c r="AJ529" s="54"/>
      <c r="AK529" s="55"/>
      <c r="AL529" s="55"/>
      <c r="AM529" s="55"/>
      <c r="AN529" s="55"/>
      <c r="AO529" s="54"/>
      <c r="AP529" s="51"/>
    </row>
    <row r="530" spans="1:42">
      <c r="A530" s="53"/>
      <c r="B530" s="53"/>
      <c r="C530" s="53"/>
      <c r="D530" s="54"/>
      <c r="E530" s="54"/>
      <c r="F530" s="54"/>
      <c r="G530" s="55"/>
      <c r="H530" s="55"/>
      <c r="I530" s="55"/>
      <c r="J530" s="55"/>
      <c r="K530" s="54"/>
      <c r="L530" s="55"/>
      <c r="M530" s="55"/>
      <c r="N530" s="55"/>
      <c r="O530" s="55"/>
      <c r="P530" s="54"/>
      <c r="Q530" s="55"/>
      <c r="R530" s="55"/>
      <c r="S530" s="55"/>
      <c r="T530" s="55"/>
      <c r="U530" s="54"/>
      <c r="V530" s="55"/>
      <c r="W530" s="55"/>
      <c r="X530" s="55"/>
      <c r="Y530" s="55"/>
      <c r="Z530" s="54"/>
      <c r="AA530" s="55"/>
      <c r="AB530" s="55"/>
      <c r="AC530" s="55"/>
      <c r="AD530" s="55"/>
      <c r="AE530" s="54"/>
      <c r="AF530" s="55"/>
      <c r="AG530" s="55"/>
      <c r="AH530" s="55"/>
      <c r="AI530" s="55"/>
      <c r="AJ530" s="54"/>
      <c r="AK530" s="55"/>
      <c r="AL530" s="55"/>
      <c r="AM530" s="55"/>
      <c r="AN530" s="55"/>
      <c r="AO530" s="54"/>
      <c r="AP530" s="51"/>
    </row>
    <row r="531" spans="1:42">
      <c r="A531" s="53"/>
      <c r="B531" s="53"/>
      <c r="C531" s="53"/>
      <c r="D531" s="54"/>
      <c r="E531" s="54"/>
      <c r="F531" s="54"/>
      <c r="G531" s="55"/>
      <c r="H531" s="55"/>
      <c r="I531" s="55"/>
      <c r="J531" s="55"/>
      <c r="K531" s="54"/>
      <c r="L531" s="55"/>
      <c r="M531" s="55"/>
      <c r="N531" s="55"/>
      <c r="O531" s="55"/>
      <c r="P531" s="54"/>
      <c r="Q531" s="55"/>
      <c r="R531" s="55"/>
      <c r="S531" s="55"/>
      <c r="T531" s="55"/>
      <c r="U531" s="54"/>
      <c r="V531" s="55"/>
      <c r="W531" s="55"/>
      <c r="X531" s="55"/>
      <c r="Y531" s="55"/>
      <c r="Z531" s="54"/>
      <c r="AA531" s="55"/>
      <c r="AB531" s="55"/>
      <c r="AC531" s="55"/>
      <c r="AD531" s="55"/>
      <c r="AE531" s="54"/>
      <c r="AF531" s="55"/>
      <c r="AG531" s="55"/>
      <c r="AH531" s="55"/>
      <c r="AI531" s="55"/>
      <c r="AJ531" s="54"/>
      <c r="AK531" s="55"/>
      <c r="AL531" s="55"/>
      <c r="AM531" s="55"/>
      <c r="AN531" s="55"/>
      <c r="AO531" s="54"/>
      <c r="AP531" s="51"/>
    </row>
    <row r="532" spans="1:42">
      <c r="A532" s="53"/>
      <c r="B532" s="53"/>
      <c r="C532" s="53"/>
      <c r="D532" s="54"/>
      <c r="E532" s="54"/>
      <c r="F532" s="54"/>
      <c r="G532" s="55"/>
      <c r="H532" s="55"/>
      <c r="I532" s="55"/>
      <c r="J532" s="55"/>
      <c r="K532" s="54"/>
      <c r="L532" s="55"/>
      <c r="M532" s="55"/>
      <c r="N532" s="55"/>
      <c r="O532" s="55"/>
      <c r="P532" s="54"/>
      <c r="Q532" s="55"/>
      <c r="R532" s="55"/>
      <c r="S532" s="55"/>
      <c r="T532" s="55"/>
      <c r="U532" s="54"/>
      <c r="V532" s="55"/>
      <c r="W532" s="55"/>
      <c r="X532" s="55"/>
      <c r="Y532" s="55"/>
      <c r="Z532" s="54"/>
      <c r="AA532" s="55"/>
      <c r="AB532" s="55"/>
      <c r="AC532" s="55"/>
      <c r="AD532" s="55"/>
      <c r="AE532" s="54"/>
      <c r="AF532" s="55"/>
      <c r="AG532" s="55"/>
      <c r="AH532" s="55"/>
      <c r="AI532" s="55"/>
      <c r="AJ532" s="54"/>
      <c r="AK532" s="55"/>
      <c r="AL532" s="55"/>
      <c r="AM532" s="55"/>
      <c r="AN532" s="55"/>
      <c r="AO532" s="54"/>
      <c r="AP532" s="51"/>
    </row>
    <row r="533" spans="1:42">
      <c r="A533" s="53"/>
      <c r="B533" s="53"/>
      <c r="C533" s="53"/>
      <c r="D533" s="54"/>
      <c r="E533" s="54"/>
      <c r="F533" s="54"/>
      <c r="G533" s="55"/>
      <c r="H533" s="55"/>
      <c r="I533" s="55"/>
      <c r="J533" s="55"/>
      <c r="K533" s="54"/>
      <c r="L533" s="55"/>
      <c r="M533" s="55"/>
      <c r="N533" s="55"/>
      <c r="O533" s="55"/>
      <c r="P533" s="54"/>
      <c r="Q533" s="55"/>
      <c r="R533" s="55"/>
      <c r="S533" s="55"/>
      <c r="T533" s="55"/>
      <c r="U533" s="54"/>
      <c r="V533" s="55"/>
      <c r="W533" s="55"/>
      <c r="X533" s="55"/>
      <c r="Y533" s="55"/>
      <c r="Z533" s="54"/>
      <c r="AA533" s="55"/>
      <c r="AB533" s="55"/>
      <c r="AC533" s="55"/>
      <c r="AD533" s="55"/>
      <c r="AE533" s="54"/>
      <c r="AF533" s="55"/>
      <c r="AG533" s="55"/>
      <c r="AH533" s="55"/>
      <c r="AI533" s="55"/>
      <c r="AJ533" s="54"/>
      <c r="AK533" s="55"/>
      <c r="AL533" s="55"/>
      <c r="AM533" s="55"/>
      <c r="AN533" s="55"/>
      <c r="AO533" s="54"/>
      <c r="AP533" s="51"/>
    </row>
    <row r="534" spans="1:42">
      <c r="A534" s="53"/>
      <c r="B534" s="53"/>
      <c r="C534" s="53"/>
      <c r="D534" s="54"/>
      <c r="E534" s="54"/>
      <c r="F534" s="54"/>
      <c r="G534" s="55"/>
      <c r="H534" s="55"/>
      <c r="I534" s="55"/>
      <c r="J534" s="55"/>
      <c r="K534" s="54"/>
      <c r="L534" s="55"/>
      <c r="M534" s="55"/>
      <c r="N534" s="55"/>
      <c r="O534" s="55"/>
      <c r="P534" s="54"/>
      <c r="Q534" s="55"/>
      <c r="R534" s="55"/>
      <c r="S534" s="55"/>
      <c r="T534" s="55"/>
      <c r="U534" s="54"/>
      <c r="V534" s="55"/>
      <c r="W534" s="55"/>
      <c r="X534" s="55"/>
      <c r="Y534" s="55"/>
      <c r="Z534" s="54"/>
      <c r="AA534" s="55"/>
      <c r="AB534" s="55"/>
      <c r="AC534" s="55"/>
      <c r="AD534" s="55"/>
      <c r="AE534" s="54"/>
      <c r="AF534" s="55"/>
      <c r="AG534" s="55"/>
      <c r="AH534" s="55"/>
      <c r="AI534" s="55"/>
      <c r="AJ534" s="54"/>
      <c r="AK534" s="55"/>
      <c r="AL534" s="55"/>
      <c r="AM534" s="55"/>
      <c r="AN534" s="55"/>
      <c r="AO534" s="54"/>
      <c r="AP534" s="51"/>
    </row>
    <row r="535" spans="1:42">
      <c r="A535" s="53"/>
      <c r="B535" s="53"/>
      <c r="C535" s="53"/>
      <c r="D535" s="54"/>
      <c r="E535" s="54"/>
      <c r="F535" s="54"/>
      <c r="G535" s="55"/>
      <c r="H535" s="55"/>
      <c r="I535" s="55"/>
      <c r="J535" s="55"/>
      <c r="K535" s="54"/>
      <c r="L535" s="55"/>
      <c r="M535" s="55"/>
      <c r="N535" s="55"/>
      <c r="O535" s="55"/>
      <c r="P535" s="54"/>
      <c r="Q535" s="55"/>
      <c r="R535" s="55"/>
      <c r="S535" s="55"/>
      <c r="T535" s="55"/>
      <c r="U535" s="54"/>
      <c r="V535" s="55"/>
      <c r="W535" s="55"/>
      <c r="X535" s="55"/>
      <c r="Y535" s="55"/>
      <c r="Z535" s="54"/>
      <c r="AA535" s="55"/>
      <c r="AB535" s="55"/>
      <c r="AC535" s="55"/>
      <c r="AD535" s="55"/>
      <c r="AE535" s="54"/>
      <c r="AF535" s="55"/>
      <c r="AG535" s="55"/>
      <c r="AH535" s="55"/>
      <c r="AI535" s="55"/>
      <c r="AJ535" s="54"/>
      <c r="AK535" s="55"/>
      <c r="AL535" s="55"/>
      <c r="AM535" s="55"/>
      <c r="AN535" s="55"/>
      <c r="AO535" s="54"/>
      <c r="AP535" s="51"/>
    </row>
    <row r="536" spans="1:42">
      <c r="A536" s="53"/>
      <c r="B536" s="53"/>
      <c r="C536" s="53"/>
      <c r="D536" s="54"/>
      <c r="E536" s="54"/>
      <c r="F536" s="54"/>
      <c r="G536" s="55"/>
      <c r="H536" s="55"/>
      <c r="I536" s="55"/>
      <c r="J536" s="55"/>
      <c r="K536" s="54"/>
      <c r="L536" s="55"/>
      <c r="M536" s="55"/>
      <c r="N536" s="55"/>
      <c r="O536" s="55"/>
      <c r="P536" s="54"/>
      <c r="Q536" s="55"/>
      <c r="R536" s="55"/>
      <c r="S536" s="55"/>
      <c r="T536" s="55"/>
      <c r="U536" s="54"/>
      <c r="V536" s="55"/>
      <c r="W536" s="55"/>
      <c r="X536" s="55"/>
      <c r="Y536" s="55"/>
      <c r="Z536" s="54"/>
      <c r="AA536" s="55"/>
      <c r="AB536" s="55"/>
      <c r="AC536" s="55"/>
      <c r="AD536" s="55"/>
      <c r="AE536" s="54"/>
      <c r="AF536" s="55"/>
      <c r="AG536" s="55"/>
      <c r="AH536" s="55"/>
      <c r="AI536" s="55"/>
      <c r="AJ536" s="54"/>
      <c r="AK536" s="55"/>
      <c r="AL536" s="55"/>
      <c r="AM536" s="55"/>
      <c r="AN536" s="55"/>
      <c r="AO536" s="54"/>
      <c r="AP536" s="51"/>
    </row>
    <row r="537" spans="1:42">
      <c r="A537" s="53"/>
      <c r="B537" s="53"/>
      <c r="C537" s="53"/>
      <c r="D537" s="54"/>
      <c r="E537" s="54"/>
      <c r="F537" s="54"/>
      <c r="G537" s="55"/>
      <c r="H537" s="55"/>
      <c r="I537" s="55"/>
      <c r="J537" s="55"/>
      <c r="K537" s="54"/>
      <c r="L537" s="55"/>
      <c r="M537" s="55"/>
      <c r="N537" s="55"/>
      <c r="O537" s="55"/>
      <c r="P537" s="54"/>
      <c r="Q537" s="55"/>
      <c r="R537" s="55"/>
      <c r="S537" s="55"/>
      <c r="T537" s="55"/>
      <c r="U537" s="54"/>
      <c r="V537" s="55"/>
      <c r="W537" s="55"/>
      <c r="X537" s="55"/>
      <c r="Y537" s="55"/>
      <c r="Z537" s="54"/>
      <c r="AA537" s="55"/>
      <c r="AB537" s="55"/>
      <c r="AC537" s="55"/>
      <c r="AD537" s="55"/>
      <c r="AE537" s="54"/>
      <c r="AF537" s="55"/>
      <c r="AG537" s="55"/>
      <c r="AH537" s="55"/>
      <c r="AI537" s="55"/>
      <c r="AJ537" s="54"/>
      <c r="AK537" s="55"/>
      <c r="AL537" s="55"/>
      <c r="AM537" s="55"/>
      <c r="AN537" s="55"/>
      <c r="AO537" s="54"/>
      <c r="AP537" s="51"/>
    </row>
    <row r="538" spans="1:42">
      <c r="A538" s="53"/>
      <c r="B538" s="53"/>
      <c r="C538" s="53"/>
      <c r="D538" s="54"/>
      <c r="E538" s="54"/>
      <c r="F538" s="54"/>
      <c r="G538" s="55"/>
      <c r="H538" s="55"/>
      <c r="I538" s="55"/>
      <c r="J538" s="55"/>
      <c r="K538" s="54"/>
      <c r="L538" s="55"/>
      <c r="M538" s="55"/>
      <c r="N538" s="55"/>
      <c r="O538" s="55"/>
      <c r="P538" s="54"/>
      <c r="Q538" s="55"/>
      <c r="R538" s="55"/>
      <c r="S538" s="55"/>
      <c r="T538" s="55"/>
      <c r="U538" s="54"/>
      <c r="V538" s="55"/>
      <c r="W538" s="55"/>
      <c r="X538" s="55"/>
      <c r="Y538" s="55"/>
      <c r="Z538" s="54"/>
      <c r="AA538" s="55"/>
      <c r="AB538" s="55"/>
      <c r="AC538" s="55"/>
      <c r="AD538" s="55"/>
      <c r="AE538" s="54"/>
      <c r="AF538" s="55"/>
      <c r="AG538" s="55"/>
      <c r="AH538" s="55"/>
      <c r="AI538" s="55"/>
      <c r="AJ538" s="54"/>
      <c r="AK538" s="55"/>
      <c r="AL538" s="55"/>
      <c r="AM538" s="55"/>
      <c r="AN538" s="55"/>
      <c r="AO538" s="54"/>
      <c r="AP538" s="51"/>
    </row>
    <row r="539" spans="1:42">
      <c r="A539" s="53"/>
      <c r="B539" s="53"/>
      <c r="C539" s="53"/>
      <c r="D539" s="54"/>
      <c r="E539" s="54"/>
      <c r="F539" s="54"/>
      <c r="G539" s="55"/>
      <c r="H539" s="55"/>
      <c r="I539" s="55"/>
      <c r="J539" s="55"/>
      <c r="K539" s="54"/>
      <c r="L539" s="55"/>
      <c r="M539" s="55"/>
      <c r="N539" s="55"/>
      <c r="O539" s="55"/>
      <c r="P539" s="54"/>
      <c r="Q539" s="55"/>
      <c r="R539" s="55"/>
      <c r="S539" s="55"/>
      <c r="T539" s="55"/>
      <c r="U539" s="54"/>
      <c r="V539" s="55"/>
      <c r="W539" s="55"/>
      <c r="X539" s="55"/>
      <c r="Y539" s="55"/>
      <c r="Z539" s="54"/>
      <c r="AA539" s="55"/>
      <c r="AB539" s="55"/>
      <c r="AC539" s="55"/>
      <c r="AD539" s="55"/>
      <c r="AE539" s="54"/>
      <c r="AF539" s="55"/>
      <c r="AG539" s="55"/>
      <c r="AH539" s="55"/>
      <c r="AI539" s="55"/>
      <c r="AJ539" s="54"/>
      <c r="AK539" s="55"/>
      <c r="AL539" s="55"/>
      <c r="AM539" s="55"/>
      <c r="AN539" s="55"/>
      <c r="AO539" s="54"/>
      <c r="AP539" s="51"/>
    </row>
    <row r="540" spans="1:42">
      <c r="A540" s="53"/>
      <c r="B540" s="53"/>
      <c r="C540" s="53"/>
      <c r="D540" s="54"/>
      <c r="E540" s="54"/>
      <c r="F540" s="54"/>
      <c r="G540" s="55"/>
      <c r="H540" s="55"/>
      <c r="I540" s="55"/>
      <c r="J540" s="55"/>
      <c r="K540" s="54"/>
      <c r="L540" s="55"/>
      <c r="M540" s="55"/>
      <c r="N540" s="55"/>
      <c r="O540" s="55"/>
      <c r="P540" s="54"/>
      <c r="Q540" s="55"/>
      <c r="R540" s="55"/>
      <c r="S540" s="55"/>
      <c r="T540" s="55"/>
      <c r="U540" s="54"/>
      <c r="V540" s="55"/>
      <c r="W540" s="55"/>
      <c r="X540" s="55"/>
      <c r="Y540" s="55"/>
      <c r="Z540" s="54"/>
      <c r="AA540" s="55"/>
      <c r="AB540" s="55"/>
      <c r="AC540" s="55"/>
      <c r="AD540" s="55"/>
      <c r="AE540" s="54"/>
      <c r="AF540" s="55"/>
      <c r="AG540" s="55"/>
      <c r="AH540" s="55"/>
      <c r="AI540" s="55"/>
      <c r="AJ540" s="54"/>
      <c r="AK540" s="55"/>
      <c r="AL540" s="55"/>
      <c r="AM540" s="55"/>
      <c r="AN540" s="55"/>
      <c r="AO540" s="54"/>
      <c r="AP540" s="51"/>
    </row>
    <row r="541" spans="1:42">
      <c r="A541" s="53"/>
      <c r="B541" s="53"/>
      <c r="C541" s="53"/>
      <c r="D541" s="54"/>
      <c r="E541" s="54"/>
      <c r="F541" s="54"/>
      <c r="G541" s="55"/>
      <c r="H541" s="55"/>
      <c r="I541" s="55"/>
      <c r="J541" s="55"/>
      <c r="K541" s="54"/>
      <c r="L541" s="55"/>
      <c r="M541" s="55"/>
      <c r="N541" s="55"/>
      <c r="O541" s="55"/>
      <c r="P541" s="54"/>
      <c r="Q541" s="55"/>
      <c r="R541" s="55"/>
      <c r="S541" s="55"/>
      <c r="T541" s="55"/>
      <c r="U541" s="54"/>
      <c r="V541" s="55"/>
      <c r="W541" s="55"/>
      <c r="X541" s="55"/>
      <c r="Y541" s="55"/>
      <c r="Z541" s="54"/>
      <c r="AA541" s="55"/>
      <c r="AB541" s="55"/>
      <c r="AC541" s="55"/>
      <c r="AD541" s="55"/>
      <c r="AE541" s="54"/>
      <c r="AF541" s="55"/>
      <c r="AG541" s="55"/>
      <c r="AH541" s="55"/>
      <c r="AI541" s="55"/>
      <c r="AJ541" s="54"/>
      <c r="AK541" s="55"/>
      <c r="AL541" s="55"/>
      <c r="AM541" s="55"/>
      <c r="AN541" s="55"/>
      <c r="AO541" s="54"/>
      <c r="AP541" s="51"/>
    </row>
    <row r="542" spans="1:42">
      <c r="A542" s="53"/>
      <c r="B542" s="53"/>
      <c r="C542" s="53"/>
      <c r="D542" s="54"/>
      <c r="E542" s="54"/>
      <c r="F542" s="54"/>
      <c r="G542" s="55"/>
      <c r="H542" s="55"/>
      <c r="I542" s="55"/>
      <c r="J542" s="55"/>
      <c r="K542" s="54"/>
      <c r="L542" s="55"/>
      <c r="M542" s="55"/>
      <c r="N542" s="55"/>
      <c r="O542" s="55"/>
      <c r="P542" s="54"/>
      <c r="Q542" s="55"/>
      <c r="R542" s="55"/>
      <c r="S542" s="55"/>
      <c r="T542" s="55"/>
      <c r="U542" s="54"/>
      <c r="V542" s="55"/>
      <c r="W542" s="55"/>
      <c r="X542" s="55"/>
      <c r="Y542" s="55"/>
      <c r="Z542" s="54"/>
      <c r="AA542" s="55"/>
      <c r="AB542" s="55"/>
      <c r="AC542" s="55"/>
      <c r="AD542" s="55"/>
      <c r="AE542" s="54"/>
      <c r="AF542" s="55"/>
      <c r="AG542" s="55"/>
      <c r="AH542" s="55"/>
      <c r="AI542" s="55"/>
      <c r="AJ542" s="54"/>
      <c r="AK542" s="55"/>
      <c r="AL542" s="55"/>
      <c r="AM542" s="55"/>
      <c r="AN542" s="55"/>
      <c r="AO542" s="54"/>
      <c r="AP542" s="51"/>
    </row>
    <row r="543" spans="1:42">
      <c r="A543" s="53"/>
      <c r="B543" s="53"/>
      <c r="C543" s="53"/>
      <c r="D543" s="54"/>
      <c r="E543" s="54"/>
      <c r="F543" s="54"/>
      <c r="G543" s="55"/>
      <c r="H543" s="55"/>
      <c r="I543" s="55"/>
      <c r="J543" s="55"/>
      <c r="K543" s="54"/>
      <c r="L543" s="55"/>
      <c r="M543" s="55"/>
      <c r="N543" s="55"/>
      <c r="O543" s="55"/>
      <c r="P543" s="54"/>
      <c r="Q543" s="55"/>
      <c r="R543" s="55"/>
      <c r="S543" s="55"/>
      <c r="T543" s="55"/>
      <c r="U543" s="54"/>
      <c r="V543" s="55"/>
      <c r="W543" s="55"/>
      <c r="X543" s="55"/>
      <c r="Y543" s="55"/>
      <c r="Z543" s="54"/>
      <c r="AA543" s="55"/>
      <c r="AB543" s="55"/>
      <c r="AC543" s="55"/>
      <c r="AD543" s="55"/>
      <c r="AE543" s="54"/>
      <c r="AF543" s="55"/>
      <c r="AG543" s="55"/>
      <c r="AH543" s="55"/>
      <c r="AI543" s="55"/>
      <c r="AJ543" s="54"/>
      <c r="AK543" s="55"/>
      <c r="AL543" s="55"/>
      <c r="AM543" s="55"/>
      <c r="AN543" s="55"/>
      <c r="AO543" s="54"/>
      <c r="AP543" s="51"/>
    </row>
    <row r="544" spans="1:42">
      <c r="A544" s="53"/>
      <c r="B544" s="53"/>
      <c r="C544" s="53"/>
      <c r="D544" s="54"/>
      <c r="E544" s="54"/>
      <c r="F544" s="54"/>
      <c r="G544" s="55"/>
      <c r="H544" s="55"/>
      <c r="I544" s="55"/>
      <c r="J544" s="55"/>
      <c r="K544" s="54"/>
      <c r="L544" s="55"/>
      <c r="M544" s="55"/>
      <c r="N544" s="55"/>
      <c r="O544" s="55"/>
      <c r="P544" s="54"/>
      <c r="Q544" s="55"/>
      <c r="R544" s="55"/>
      <c r="S544" s="55"/>
      <c r="T544" s="55"/>
      <c r="U544" s="54"/>
      <c r="V544" s="55"/>
      <c r="W544" s="55"/>
      <c r="X544" s="55"/>
      <c r="Y544" s="55"/>
      <c r="Z544" s="54"/>
      <c r="AA544" s="55"/>
      <c r="AB544" s="55"/>
      <c r="AC544" s="55"/>
      <c r="AD544" s="55"/>
      <c r="AE544" s="54"/>
      <c r="AF544" s="55"/>
      <c r="AG544" s="55"/>
      <c r="AH544" s="55"/>
      <c r="AI544" s="55"/>
      <c r="AJ544" s="54"/>
      <c r="AK544" s="55"/>
      <c r="AL544" s="55"/>
      <c r="AM544" s="55"/>
      <c r="AN544" s="55"/>
      <c r="AO544" s="54"/>
      <c r="AP544" s="51"/>
    </row>
    <row r="545" spans="1:42">
      <c r="A545" s="53"/>
      <c r="B545" s="53"/>
      <c r="C545" s="53"/>
      <c r="D545" s="54"/>
      <c r="E545" s="54"/>
      <c r="F545" s="54"/>
      <c r="G545" s="55"/>
      <c r="H545" s="55"/>
      <c r="I545" s="55"/>
      <c r="J545" s="55"/>
      <c r="K545" s="54"/>
      <c r="L545" s="55"/>
      <c r="M545" s="55"/>
      <c r="N545" s="55"/>
      <c r="O545" s="55"/>
      <c r="P545" s="54"/>
      <c r="Q545" s="55"/>
      <c r="R545" s="55"/>
      <c r="S545" s="55"/>
      <c r="T545" s="55"/>
      <c r="U545" s="54"/>
      <c r="V545" s="55"/>
      <c r="W545" s="55"/>
      <c r="X545" s="55"/>
      <c r="Y545" s="55"/>
      <c r="Z545" s="54"/>
      <c r="AA545" s="55"/>
      <c r="AB545" s="55"/>
      <c r="AC545" s="55"/>
      <c r="AD545" s="55"/>
      <c r="AE545" s="54"/>
      <c r="AF545" s="55"/>
      <c r="AG545" s="55"/>
      <c r="AH545" s="55"/>
      <c r="AI545" s="55"/>
      <c r="AJ545" s="54"/>
      <c r="AK545" s="55"/>
      <c r="AL545" s="55"/>
      <c r="AM545" s="55"/>
      <c r="AN545" s="55"/>
      <c r="AO545" s="54"/>
      <c r="AP545" s="51"/>
    </row>
    <row r="546" spans="1:42">
      <c r="A546" s="53"/>
      <c r="B546" s="53"/>
      <c r="C546" s="53"/>
      <c r="D546" s="54"/>
      <c r="E546" s="54"/>
      <c r="F546" s="54"/>
      <c r="G546" s="55"/>
      <c r="H546" s="55"/>
      <c r="I546" s="55"/>
      <c r="J546" s="55"/>
      <c r="K546" s="54"/>
      <c r="L546" s="55"/>
      <c r="M546" s="55"/>
      <c r="N546" s="55"/>
      <c r="O546" s="55"/>
      <c r="P546" s="54"/>
      <c r="Q546" s="55"/>
      <c r="R546" s="55"/>
      <c r="S546" s="55"/>
      <c r="T546" s="55"/>
      <c r="U546" s="54"/>
      <c r="V546" s="55"/>
      <c r="W546" s="55"/>
      <c r="X546" s="55"/>
      <c r="Y546" s="55"/>
      <c r="Z546" s="54"/>
      <c r="AA546" s="55"/>
      <c r="AB546" s="55"/>
      <c r="AC546" s="55"/>
      <c r="AD546" s="55"/>
      <c r="AE546" s="54"/>
      <c r="AF546" s="55"/>
      <c r="AG546" s="55"/>
      <c r="AH546" s="55"/>
      <c r="AI546" s="55"/>
      <c r="AJ546" s="54"/>
      <c r="AK546" s="55"/>
      <c r="AL546" s="55"/>
      <c r="AM546" s="55"/>
      <c r="AN546" s="55"/>
      <c r="AO546" s="54"/>
      <c r="AP546" s="51"/>
    </row>
    <row r="547" spans="1:42">
      <c r="A547" s="53"/>
      <c r="B547" s="53"/>
      <c r="C547" s="53"/>
      <c r="D547" s="54"/>
      <c r="E547" s="54"/>
      <c r="F547" s="54"/>
      <c r="G547" s="55"/>
      <c r="H547" s="55"/>
      <c r="I547" s="55"/>
      <c r="J547" s="55"/>
      <c r="K547" s="54"/>
      <c r="L547" s="55"/>
      <c r="M547" s="55"/>
      <c r="N547" s="55"/>
      <c r="O547" s="55"/>
      <c r="P547" s="54"/>
      <c r="Q547" s="55"/>
      <c r="R547" s="55"/>
      <c r="S547" s="55"/>
      <c r="T547" s="55"/>
      <c r="U547" s="54"/>
      <c r="V547" s="55"/>
      <c r="W547" s="55"/>
      <c r="X547" s="55"/>
      <c r="Y547" s="55"/>
      <c r="Z547" s="54"/>
      <c r="AA547" s="55"/>
      <c r="AB547" s="55"/>
      <c r="AC547" s="55"/>
      <c r="AD547" s="55"/>
      <c r="AE547" s="54"/>
      <c r="AF547" s="55"/>
      <c r="AG547" s="55"/>
      <c r="AH547" s="55"/>
      <c r="AI547" s="55"/>
      <c r="AJ547" s="54"/>
      <c r="AK547" s="55"/>
      <c r="AL547" s="55"/>
      <c r="AM547" s="55"/>
      <c r="AN547" s="55"/>
      <c r="AO547" s="54"/>
      <c r="AP547" s="51"/>
    </row>
    <row r="548" spans="1:42">
      <c r="A548" s="53"/>
      <c r="B548" s="53"/>
      <c r="C548" s="53"/>
      <c r="D548" s="54"/>
      <c r="E548" s="54"/>
      <c r="F548" s="54"/>
      <c r="G548" s="55"/>
      <c r="H548" s="55"/>
      <c r="I548" s="55"/>
      <c r="J548" s="55"/>
      <c r="K548" s="54"/>
      <c r="L548" s="55"/>
      <c r="M548" s="55"/>
      <c r="N548" s="55"/>
      <c r="O548" s="55"/>
      <c r="P548" s="54"/>
      <c r="Q548" s="55"/>
      <c r="R548" s="55"/>
      <c r="S548" s="55"/>
      <c r="T548" s="55"/>
      <c r="U548" s="54"/>
      <c r="V548" s="55"/>
      <c r="W548" s="55"/>
      <c r="X548" s="55"/>
      <c r="Y548" s="55"/>
      <c r="Z548" s="54"/>
      <c r="AA548" s="55"/>
      <c r="AB548" s="55"/>
      <c r="AC548" s="55"/>
      <c r="AD548" s="55"/>
      <c r="AE548" s="54"/>
      <c r="AF548" s="55"/>
      <c r="AG548" s="55"/>
      <c r="AH548" s="55"/>
      <c r="AI548" s="55"/>
      <c r="AJ548" s="54"/>
      <c r="AK548" s="55"/>
      <c r="AL548" s="55"/>
      <c r="AM548" s="55"/>
      <c r="AN548" s="55"/>
      <c r="AO548" s="54"/>
      <c r="AP548" s="51"/>
    </row>
    <row r="549" spans="1:42">
      <c r="A549" s="53"/>
      <c r="B549" s="53"/>
      <c r="C549" s="53"/>
      <c r="D549" s="54"/>
      <c r="E549" s="54"/>
      <c r="F549" s="54"/>
      <c r="G549" s="55"/>
      <c r="H549" s="55"/>
      <c r="I549" s="55"/>
      <c r="J549" s="55"/>
      <c r="K549" s="54"/>
      <c r="L549" s="55"/>
      <c r="M549" s="55"/>
      <c r="N549" s="55"/>
      <c r="O549" s="55"/>
      <c r="P549" s="54"/>
      <c r="Q549" s="55"/>
      <c r="R549" s="55"/>
      <c r="S549" s="55"/>
      <c r="T549" s="55"/>
      <c r="U549" s="54"/>
      <c r="V549" s="55"/>
      <c r="W549" s="55"/>
      <c r="X549" s="55"/>
      <c r="Y549" s="55"/>
      <c r="Z549" s="54"/>
      <c r="AA549" s="55"/>
      <c r="AB549" s="55"/>
      <c r="AC549" s="55"/>
      <c r="AD549" s="55"/>
      <c r="AE549" s="54"/>
      <c r="AF549" s="55"/>
      <c r="AG549" s="55"/>
      <c r="AH549" s="55"/>
      <c r="AI549" s="55"/>
      <c r="AJ549" s="54"/>
      <c r="AK549" s="55"/>
      <c r="AL549" s="55"/>
      <c r="AM549" s="55"/>
      <c r="AN549" s="55"/>
      <c r="AO549" s="54"/>
      <c r="AP549" s="51"/>
    </row>
    <row r="550" spans="1:42">
      <c r="A550" s="53"/>
      <c r="B550" s="53"/>
      <c r="C550" s="53"/>
      <c r="D550" s="54"/>
      <c r="E550" s="54"/>
      <c r="F550" s="54"/>
      <c r="G550" s="55"/>
      <c r="H550" s="55"/>
      <c r="I550" s="55"/>
      <c r="J550" s="55"/>
      <c r="K550" s="54"/>
      <c r="L550" s="55"/>
      <c r="M550" s="55"/>
      <c r="N550" s="55"/>
      <c r="O550" s="55"/>
      <c r="P550" s="54"/>
      <c r="Q550" s="55"/>
      <c r="R550" s="55"/>
      <c r="S550" s="55"/>
      <c r="T550" s="55"/>
      <c r="U550" s="54"/>
      <c r="V550" s="55"/>
      <c r="W550" s="55"/>
      <c r="X550" s="55"/>
      <c r="Y550" s="55"/>
      <c r="Z550" s="54"/>
      <c r="AA550" s="55"/>
      <c r="AB550" s="55"/>
      <c r="AC550" s="55"/>
      <c r="AD550" s="55"/>
      <c r="AE550" s="54"/>
      <c r="AF550" s="55"/>
      <c r="AG550" s="55"/>
      <c r="AH550" s="55"/>
      <c r="AI550" s="55"/>
      <c r="AJ550" s="54"/>
      <c r="AK550" s="55"/>
      <c r="AL550" s="55"/>
      <c r="AM550" s="55"/>
      <c r="AN550" s="55"/>
      <c r="AO550" s="54"/>
      <c r="AP550" s="51"/>
    </row>
    <row r="551" spans="1:42">
      <c r="A551" s="53"/>
      <c r="B551" s="53"/>
      <c r="C551" s="53"/>
      <c r="D551" s="54"/>
      <c r="E551" s="54"/>
      <c r="F551" s="54"/>
      <c r="G551" s="55"/>
      <c r="H551" s="55"/>
      <c r="I551" s="55"/>
      <c r="J551" s="55"/>
      <c r="K551" s="54"/>
      <c r="L551" s="55"/>
      <c r="M551" s="55"/>
      <c r="N551" s="55"/>
      <c r="O551" s="55"/>
      <c r="P551" s="54"/>
      <c r="Q551" s="55"/>
      <c r="R551" s="55"/>
      <c r="S551" s="55"/>
      <c r="T551" s="55"/>
      <c r="U551" s="54"/>
      <c r="V551" s="55"/>
      <c r="W551" s="55"/>
      <c r="X551" s="55"/>
      <c r="Y551" s="55"/>
      <c r="Z551" s="54"/>
      <c r="AA551" s="55"/>
      <c r="AB551" s="55"/>
      <c r="AC551" s="55"/>
      <c r="AD551" s="55"/>
      <c r="AE551" s="54"/>
      <c r="AF551" s="55"/>
      <c r="AG551" s="55"/>
      <c r="AH551" s="55"/>
      <c r="AI551" s="55"/>
      <c r="AJ551" s="54"/>
      <c r="AK551" s="55"/>
      <c r="AL551" s="55"/>
      <c r="AM551" s="55"/>
      <c r="AN551" s="55"/>
      <c r="AO551" s="54"/>
      <c r="AP551" s="51"/>
    </row>
    <row r="552" spans="1:42">
      <c r="A552" s="53"/>
      <c r="B552" s="53"/>
      <c r="C552" s="53"/>
      <c r="D552" s="54"/>
      <c r="E552" s="54"/>
      <c r="F552" s="54"/>
      <c r="G552" s="55"/>
      <c r="H552" s="55"/>
      <c r="I552" s="55"/>
      <c r="J552" s="55"/>
      <c r="K552" s="54"/>
      <c r="L552" s="55"/>
      <c r="M552" s="55"/>
      <c r="N552" s="55"/>
      <c r="O552" s="55"/>
      <c r="P552" s="54"/>
      <c r="Q552" s="55"/>
      <c r="R552" s="55"/>
      <c r="S552" s="55"/>
      <c r="T552" s="55"/>
      <c r="U552" s="54"/>
      <c r="V552" s="55"/>
      <c r="W552" s="55"/>
      <c r="X552" s="55"/>
      <c r="Y552" s="55"/>
      <c r="Z552" s="54"/>
      <c r="AA552" s="55"/>
      <c r="AB552" s="55"/>
      <c r="AC552" s="55"/>
      <c r="AD552" s="55"/>
      <c r="AE552" s="54"/>
      <c r="AF552" s="55"/>
      <c r="AG552" s="55"/>
      <c r="AH552" s="55"/>
      <c r="AI552" s="55"/>
      <c r="AJ552" s="54"/>
      <c r="AK552" s="55"/>
      <c r="AL552" s="55"/>
      <c r="AM552" s="55"/>
      <c r="AN552" s="55"/>
      <c r="AO552" s="54"/>
      <c r="AP552" s="51"/>
    </row>
    <row r="553" spans="1:42">
      <c r="A553" s="53"/>
      <c r="B553" s="53"/>
      <c r="C553" s="53"/>
      <c r="D553" s="54"/>
      <c r="E553" s="54"/>
      <c r="F553" s="54"/>
      <c r="G553" s="55"/>
      <c r="H553" s="55"/>
      <c r="I553" s="55"/>
      <c r="J553" s="55"/>
      <c r="K553" s="54"/>
      <c r="L553" s="55"/>
      <c r="M553" s="55"/>
      <c r="N553" s="55"/>
      <c r="O553" s="55"/>
      <c r="P553" s="54"/>
      <c r="Q553" s="55"/>
      <c r="R553" s="55"/>
      <c r="S553" s="55"/>
      <c r="T553" s="55"/>
      <c r="U553" s="54"/>
      <c r="V553" s="55"/>
      <c r="W553" s="55"/>
      <c r="X553" s="55"/>
      <c r="Y553" s="55"/>
      <c r="Z553" s="54"/>
      <c r="AA553" s="55"/>
      <c r="AB553" s="55"/>
      <c r="AC553" s="55"/>
      <c r="AD553" s="55"/>
      <c r="AE553" s="54"/>
      <c r="AF553" s="55"/>
      <c r="AG553" s="55"/>
      <c r="AH553" s="55"/>
      <c r="AI553" s="55"/>
      <c r="AJ553" s="54"/>
      <c r="AK553" s="55"/>
      <c r="AL553" s="55"/>
      <c r="AM553" s="55"/>
      <c r="AN553" s="55"/>
      <c r="AO553" s="54"/>
      <c r="AP553" s="51"/>
    </row>
    <row r="554" spans="1:42">
      <c r="A554" s="53"/>
      <c r="B554" s="53"/>
      <c r="C554" s="53"/>
      <c r="D554" s="54"/>
      <c r="E554" s="54"/>
      <c r="F554" s="54"/>
      <c r="G554" s="55"/>
      <c r="H554" s="55"/>
      <c r="I554" s="55"/>
      <c r="J554" s="55"/>
      <c r="K554" s="54"/>
      <c r="L554" s="55"/>
      <c r="M554" s="55"/>
      <c r="N554" s="55"/>
      <c r="O554" s="55"/>
      <c r="P554" s="54"/>
      <c r="Q554" s="55"/>
      <c r="R554" s="55"/>
      <c r="S554" s="55"/>
      <c r="T554" s="55"/>
      <c r="U554" s="54"/>
      <c r="V554" s="55"/>
      <c r="W554" s="55"/>
      <c r="X554" s="55"/>
      <c r="Y554" s="55"/>
      <c r="Z554" s="54"/>
      <c r="AA554" s="55"/>
      <c r="AB554" s="55"/>
      <c r="AC554" s="55"/>
      <c r="AD554" s="55"/>
      <c r="AE554" s="54"/>
      <c r="AF554" s="55"/>
      <c r="AG554" s="55"/>
      <c r="AH554" s="55"/>
      <c r="AI554" s="55"/>
      <c r="AJ554" s="54"/>
      <c r="AK554" s="55"/>
      <c r="AL554" s="55"/>
      <c r="AM554" s="55"/>
      <c r="AN554" s="55"/>
      <c r="AO554" s="54"/>
      <c r="AP554" s="51"/>
    </row>
    <row r="555" spans="1:42">
      <c r="A555" s="53"/>
      <c r="B555" s="53"/>
      <c r="C555" s="53"/>
      <c r="D555" s="54"/>
      <c r="E555" s="54"/>
      <c r="F555" s="54"/>
      <c r="G555" s="55"/>
      <c r="H555" s="55"/>
      <c r="I555" s="55"/>
      <c r="J555" s="55"/>
      <c r="K555" s="54"/>
      <c r="L555" s="55"/>
      <c r="M555" s="55"/>
      <c r="N555" s="55"/>
      <c r="O555" s="55"/>
      <c r="P555" s="54"/>
      <c r="Q555" s="55"/>
      <c r="R555" s="55"/>
      <c r="S555" s="55"/>
      <c r="T555" s="55"/>
      <c r="U555" s="54"/>
      <c r="V555" s="55"/>
      <c r="W555" s="55"/>
      <c r="X555" s="55"/>
      <c r="Y555" s="55"/>
      <c r="Z555" s="54"/>
      <c r="AA555" s="55"/>
      <c r="AB555" s="55"/>
      <c r="AC555" s="55"/>
      <c r="AD555" s="55"/>
      <c r="AE555" s="54"/>
      <c r="AF555" s="55"/>
      <c r="AG555" s="55"/>
      <c r="AH555" s="55"/>
      <c r="AI555" s="55"/>
      <c r="AJ555" s="54"/>
      <c r="AK555" s="55"/>
      <c r="AL555" s="55"/>
      <c r="AM555" s="55"/>
      <c r="AN555" s="55"/>
      <c r="AO555" s="54"/>
      <c r="AP555" s="51"/>
    </row>
    <row r="556" spans="1:42">
      <c r="A556" s="53"/>
      <c r="B556" s="53"/>
      <c r="C556" s="53"/>
      <c r="D556" s="54"/>
      <c r="E556" s="54"/>
      <c r="F556" s="54"/>
      <c r="G556" s="55"/>
      <c r="H556" s="55"/>
      <c r="I556" s="55"/>
      <c r="J556" s="55"/>
      <c r="K556" s="54"/>
      <c r="L556" s="55"/>
      <c r="M556" s="55"/>
      <c r="N556" s="55"/>
      <c r="O556" s="55"/>
      <c r="P556" s="54"/>
      <c r="Q556" s="55"/>
      <c r="R556" s="55"/>
      <c r="S556" s="55"/>
      <c r="T556" s="55"/>
      <c r="U556" s="54"/>
      <c r="V556" s="55"/>
      <c r="W556" s="55"/>
      <c r="X556" s="55"/>
      <c r="Y556" s="55"/>
      <c r="Z556" s="54"/>
      <c r="AA556" s="55"/>
      <c r="AB556" s="55"/>
      <c r="AC556" s="55"/>
      <c r="AD556" s="55"/>
      <c r="AE556" s="54"/>
      <c r="AF556" s="55"/>
      <c r="AG556" s="55"/>
      <c r="AH556" s="55"/>
      <c r="AI556" s="55"/>
      <c r="AJ556" s="54"/>
      <c r="AK556" s="55"/>
      <c r="AL556" s="55"/>
      <c r="AM556" s="55"/>
      <c r="AN556" s="55"/>
      <c r="AO556" s="54"/>
      <c r="AP556" s="51"/>
    </row>
    <row r="557" spans="1:42">
      <c r="A557" s="53"/>
      <c r="B557" s="53"/>
      <c r="C557" s="53"/>
      <c r="D557" s="54"/>
      <c r="E557" s="54"/>
      <c r="F557" s="54"/>
      <c r="G557" s="55"/>
      <c r="H557" s="55"/>
      <c r="I557" s="55"/>
      <c r="J557" s="55"/>
      <c r="K557" s="54"/>
      <c r="L557" s="55"/>
      <c r="M557" s="55"/>
      <c r="N557" s="55"/>
      <c r="O557" s="55"/>
      <c r="P557" s="54"/>
      <c r="Q557" s="55"/>
      <c r="R557" s="55"/>
      <c r="S557" s="55"/>
      <c r="T557" s="55"/>
      <c r="U557" s="54"/>
      <c r="V557" s="55"/>
      <c r="W557" s="55"/>
      <c r="X557" s="55"/>
      <c r="Y557" s="55"/>
      <c r="Z557" s="54"/>
      <c r="AA557" s="55"/>
      <c r="AB557" s="55"/>
      <c r="AC557" s="55"/>
      <c r="AD557" s="55"/>
      <c r="AE557" s="54"/>
      <c r="AF557" s="55"/>
      <c r="AG557" s="55"/>
      <c r="AH557" s="55"/>
      <c r="AI557" s="55"/>
      <c r="AJ557" s="54"/>
      <c r="AK557" s="55"/>
      <c r="AL557" s="55"/>
      <c r="AM557" s="55"/>
      <c r="AN557" s="55"/>
      <c r="AO557" s="54"/>
      <c r="AP557" s="51"/>
    </row>
    <row r="558" spans="1:42">
      <c r="A558" s="53"/>
      <c r="B558" s="53"/>
      <c r="C558" s="53"/>
      <c r="D558" s="54"/>
      <c r="E558" s="54"/>
      <c r="F558" s="54"/>
      <c r="G558" s="55"/>
      <c r="H558" s="55"/>
      <c r="I558" s="55"/>
      <c r="J558" s="55"/>
      <c r="K558" s="54"/>
      <c r="L558" s="55"/>
      <c r="M558" s="55"/>
      <c r="N558" s="55"/>
      <c r="O558" s="55"/>
      <c r="P558" s="54"/>
      <c r="Q558" s="55"/>
      <c r="R558" s="55"/>
      <c r="S558" s="55"/>
      <c r="T558" s="55"/>
      <c r="U558" s="54"/>
      <c r="V558" s="55"/>
      <c r="W558" s="55"/>
      <c r="X558" s="55"/>
      <c r="Y558" s="55"/>
      <c r="Z558" s="54"/>
      <c r="AA558" s="55"/>
      <c r="AB558" s="55"/>
      <c r="AC558" s="55"/>
      <c r="AD558" s="55"/>
      <c r="AE558" s="54"/>
      <c r="AF558" s="55"/>
      <c r="AG558" s="55"/>
      <c r="AH558" s="55"/>
      <c r="AI558" s="55"/>
      <c r="AJ558" s="54"/>
      <c r="AK558" s="55"/>
      <c r="AL558" s="55"/>
      <c r="AM558" s="55"/>
      <c r="AN558" s="55"/>
      <c r="AO558" s="54"/>
      <c r="AP558" s="51"/>
    </row>
    <row r="559" spans="1:42">
      <c r="A559" s="53"/>
      <c r="B559" s="53"/>
      <c r="C559" s="53"/>
      <c r="D559" s="54"/>
      <c r="E559" s="54"/>
      <c r="F559" s="54"/>
      <c r="G559" s="55"/>
      <c r="H559" s="55"/>
      <c r="I559" s="55"/>
      <c r="J559" s="55"/>
      <c r="K559" s="54"/>
      <c r="L559" s="55"/>
      <c r="M559" s="55"/>
      <c r="N559" s="55"/>
      <c r="O559" s="55"/>
      <c r="P559" s="54"/>
      <c r="Q559" s="55"/>
      <c r="R559" s="55"/>
      <c r="S559" s="55"/>
      <c r="T559" s="55"/>
      <c r="U559" s="54"/>
      <c r="V559" s="55"/>
      <c r="W559" s="55"/>
      <c r="X559" s="55"/>
      <c r="Y559" s="55"/>
      <c r="Z559" s="54"/>
      <c r="AA559" s="55"/>
      <c r="AB559" s="55"/>
      <c r="AC559" s="55"/>
      <c r="AD559" s="55"/>
      <c r="AE559" s="54"/>
      <c r="AF559" s="55"/>
      <c r="AG559" s="55"/>
      <c r="AH559" s="55"/>
      <c r="AI559" s="55"/>
      <c r="AJ559" s="54"/>
      <c r="AK559" s="55"/>
      <c r="AL559" s="55"/>
      <c r="AM559" s="55"/>
      <c r="AN559" s="55"/>
      <c r="AO559" s="54"/>
      <c r="AP559" s="51"/>
    </row>
    <row r="560" spans="1:42">
      <c r="A560" s="53"/>
      <c r="B560" s="53"/>
      <c r="C560" s="53"/>
      <c r="D560" s="54"/>
      <c r="E560" s="54"/>
      <c r="F560" s="54"/>
      <c r="G560" s="55"/>
      <c r="H560" s="55"/>
      <c r="I560" s="55"/>
      <c r="J560" s="55"/>
      <c r="K560" s="54"/>
      <c r="L560" s="55"/>
      <c r="M560" s="55"/>
      <c r="N560" s="55"/>
      <c r="O560" s="55"/>
      <c r="P560" s="54"/>
      <c r="Q560" s="55"/>
      <c r="R560" s="55"/>
      <c r="S560" s="55"/>
      <c r="T560" s="55"/>
      <c r="U560" s="54"/>
      <c r="V560" s="55"/>
      <c r="W560" s="55"/>
      <c r="X560" s="55"/>
      <c r="Y560" s="55"/>
      <c r="Z560" s="54"/>
      <c r="AA560" s="55"/>
      <c r="AB560" s="55"/>
      <c r="AC560" s="55"/>
      <c r="AD560" s="55"/>
      <c r="AE560" s="54"/>
      <c r="AF560" s="55"/>
      <c r="AG560" s="55"/>
      <c r="AH560" s="55"/>
      <c r="AI560" s="55"/>
      <c r="AJ560" s="54"/>
      <c r="AK560" s="55"/>
      <c r="AL560" s="55"/>
      <c r="AM560" s="55"/>
      <c r="AN560" s="55"/>
      <c r="AO560" s="54"/>
      <c r="AP560" s="51"/>
    </row>
    <row r="561" spans="1:42">
      <c r="A561" s="53"/>
      <c r="B561" s="53"/>
      <c r="C561" s="53"/>
      <c r="D561" s="54"/>
      <c r="E561" s="54"/>
      <c r="F561" s="54"/>
      <c r="G561" s="55"/>
      <c r="H561" s="55"/>
      <c r="I561" s="55"/>
      <c r="J561" s="55"/>
      <c r="K561" s="54"/>
      <c r="L561" s="55"/>
      <c r="M561" s="55"/>
      <c r="N561" s="55"/>
      <c r="O561" s="55"/>
      <c r="P561" s="54"/>
      <c r="Q561" s="55"/>
      <c r="R561" s="55"/>
      <c r="S561" s="55"/>
      <c r="T561" s="55"/>
      <c r="U561" s="54"/>
      <c r="V561" s="55"/>
      <c r="W561" s="55"/>
      <c r="X561" s="55"/>
      <c r="Y561" s="55"/>
      <c r="Z561" s="54"/>
      <c r="AA561" s="55"/>
      <c r="AB561" s="55"/>
      <c r="AC561" s="55"/>
      <c r="AD561" s="55"/>
      <c r="AE561" s="54"/>
      <c r="AF561" s="55"/>
      <c r="AG561" s="55"/>
      <c r="AH561" s="55"/>
      <c r="AI561" s="55"/>
      <c r="AJ561" s="54"/>
      <c r="AK561" s="55"/>
      <c r="AL561" s="55"/>
      <c r="AM561" s="55"/>
      <c r="AN561" s="55"/>
      <c r="AO561" s="54"/>
      <c r="AP561" s="51"/>
    </row>
    <row r="562" spans="1:42">
      <c r="A562" s="53"/>
      <c r="B562" s="53"/>
      <c r="C562" s="53"/>
      <c r="D562" s="54"/>
      <c r="E562" s="54"/>
      <c r="F562" s="54"/>
      <c r="G562" s="55"/>
      <c r="H562" s="55"/>
      <c r="I562" s="55"/>
      <c r="J562" s="55"/>
      <c r="K562" s="54"/>
      <c r="L562" s="55"/>
      <c r="M562" s="55"/>
      <c r="N562" s="55"/>
      <c r="O562" s="55"/>
      <c r="P562" s="54"/>
      <c r="Q562" s="55"/>
      <c r="R562" s="55"/>
      <c r="S562" s="55"/>
      <c r="T562" s="55"/>
      <c r="U562" s="54"/>
      <c r="V562" s="55"/>
      <c r="W562" s="55"/>
      <c r="X562" s="55"/>
      <c r="Y562" s="55"/>
      <c r="Z562" s="54"/>
      <c r="AA562" s="55"/>
      <c r="AB562" s="55"/>
      <c r="AC562" s="55"/>
      <c r="AD562" s="55"/>
      <c r="AE562" s="54"/>
      <c r="AF562" s="55"/>
      <c r="AG562" s="55"/>
      <c r="AH562" s="55"/>
      <c r="AI562" s="55"/>
      <c r="AJ562" s="54"/>
      <c r="AK562" s="55"/>
      <c r="AL562" s="55"/>
      <c r="AM562" s="55"/>
      <c r="AN562" s="55"/>
      <c r="AO562" s="54"/>
      <c r="AP562" s="51"/>
    </row>
    <row r="563" spans="1:42">
      <c r="A563" s="53"/>
      <c r="B563" s="53"/>
      <c r="C563" s="53"/>
      <c r="D563" s="54"/>
      <c r="E563" s="54"/>
      <c r="F563" s="54"/>
      <c r="G563" s="55"/>
      <c r="H563" s="55"/>
      <c r="I563" s="55"/>
      <c r="J563" s="55"/>
      <c r="K563" s="54"/>
      <c r="L563" s="55"/>
      <c r="M563" s="55"/>
      <c r="N563" s="55"/>
      <c r="O563" s="55"/>
      <c r="P563" s="54"/>
      <c r="Q563" s="55"/>
      <c r="R563" s="55"/>
      <c r="S563" s="55"/>
      <c r="T563" s="55"/>
      <c r="U563" s="54"/>
      <c r="V563" s="55"/>
      <c r="W563" s="55"/>
      <c r="X563" s="55"/>
      <c r="Y563" s="55"/>
      <c r="Z563" s="54"/>
      <c r="AA563" s="55"/>
      <c r="AB563" s="55"/>
      <c r="AC563" s="55"/>
      <c r="AD563" s="55"/>
      <c r="AE563" s="54"/>
      <c r="AF563" s="55"/>
      <c r="AG563" s="55"/>
      <c r="AH563" s="55"/>
      <c r="AI563" s="55"/>
      <c r="AJ563" s="54"/>
      <c r="AK563" s="55"/>
      <c r="AL563" s="55"/>
      <c r="AM563" s="55"/>
      <c r="AN563" s="55"/>
      <c r="AO563" s="54"/>
      <c r="AP563" s="51"/>
    </row>
    <row r="564" spans="1:42">
      <c r="A564" s="53"/>
      <c r="B564" s="53"/>
      <c r="C564" s="53"/>
      <c r="D564" s="54"/>
      <c r="E564" s="54"/>
      <c r="F564" s="54"/>
      <c r="G564" s="55"/>
      <c r="H564" s="55"/>
      <c r="I564" s="55"/>
      <c r="J564" s="55"/>
      <c r="K564" s="54"/>
      <c r="L564" s="55"/>
      <c r="M564" s="55"/>
      <c r="N564" s="55"/>
      <c r="O564" s="55"/>
      <c r="P564" s="54"/>
      <c r="Q564" s="55"/>
      <c r="R564" s="55"/>
      <c r="S564" s="55"/>
      <c r="T564" s="55"/>
      <c r="U564" s="54"/>
      <c r="V564" s="55"/>
      <c r="W564" s="55"/>
      <c r="X564" s="55"/>
      <c r="Y564" s="55"/>
      <c r="Z564" s="54"/>
      <c r="AA564" s="55"/>
      <c r="AB564" s="55"/>
      <c r="AC564" s="55"/>
      <c r="AD564" s="55"/>
      <c r="AE564" s="54"/>
      <c r="AF564" s="55"/>
      <c r="AG564" s="55"/>
      <c r="AH564" s="55"/>
      <c r="AI564" s="55"/>
      <c r="AJ564" s="54"/>
      <c r="AK564" s="55"/>
      <c r="AL564" s="55"/>
      <c r="AM564" s="55"/>
      <c r="AN564" s="55"/>
      <c r="AO564" s="54"/>
      <c r="AP564" s="51"/>
    </row>
    <row r="565" spans="1:42">
      <c r="A565" s="53"/>
      <c r="B565" s="53"/>
      <c r="C565" s="53"/>
      <c r="D565" s="54"/>
      <c r="E565" s="54"/>
      <c r="F565" s="54"/>
      <c r="G565" s="55"/>
      <c r="H565" s="55"/>
      <c r="I565" s="55"/>
      <c r="J565" s="55"/>
      <c r="K565" s="54"/>
      <c r="L565" s="55"/>
      <c r="M565" s="55"/>
      <c r="N565" s="55"/>
      <c r="O565" s="55"/>
      <c r="P565" s="54"/>
      <c r="Q565" s="55"/>
      <c r="R565" s="55"/>
      <c r="S565" s="55"/>
      <c r="T565" s="55"/>
      <c r="U565" s="54"/>
      <c r="V565" s="55"/>
      <c r="W565" s="55"/>
      <c r="X565" s="55"/>
      <c r="Y565" s="55"/>
      <c r="Z565" s="54"/>
      <c r="AA565" s="55"/>
      <c r="AB565" s="55"/>
      <c r="AC565" s="55"/>
      <c r="AD565" s="55"/>
      <c r="AE565" s="54"/>
      <c r="AF565" s="55"/>
      <c r="AG565" s="55"/>
      <c r="AH565" s="55"/>
      <c r="AI565" s="55"/>
      <c r="AJ565" s="54"/>
      <c r="AK565" s="55"/>
      <c r="AL565" s="55"/>
      <c r="AM565" s="55"/>
      <c r="AN565" s="55"/>
      <c r="AO565" s="54"/>
      <c r="AP565" s="51"/>
    </row>
    <row r="566" spans="1:42">
      <c r="A566" s="53"/>
      <c r="B566" s="53"/>
      <c r="C566" s="53"/>
      <c r="D566" s="54"/>
      <c r="E566" s="54"/>
      <c r="F566" s="54"/>
      <c r="G566" s="55"/>
      <c r="H566" s="55"/>
      <c r="I566" s="55"/>
      <c r="J566" s="55"/>
      <c r="K566" s="54"/>
      <c r="L566" s="55"/>
      <c r="M566" s="55"/>
      <c r="N566" s="55"/>
      <c r="O566" s="55"/>
      <c r="P566" s="54"/>
      <c r="Q566" s="55"/>
      <c r="R566" s="55"/>
      <c r="S566" s="55"/>
      <c r="T566" s="55"/>
      <c r="U566" s="54"/>
      <c r="V566" s="55"/>
      <c r="W566" s="55"/>
      <c r="X566" s="55"/>
      <c r="Y566" s="55"/>
      <c r="Z566" s="54"/>
      <c r="AA566" s="55"/>
      <c r="AB566" s="55"/>
      <c r="AC566" s="55"/>
      <c r="AD566" s="55"/>
      <c r="AE566" s="54"/>
      <c r="AF566" s="55"/>
      <c r="AG566" s="55"/>
      <c r="AH566" s="55"/>
      <c r="AI566" s="55"/>
      <c r="AJ566" s="54"/>
      <c r="AK566" s="55"/>
      <c r="AL566" s="55"/>
      <c r="AM566" s="55"/>
      <c r="AN566" s="55"/>
      <c r="AO566" s="54"/>
      <c r="AP566" s="51"/>
    </row>
    <row r="567" spans="1:42">
      <c r="A567" s="53"/>
      <c r="B567" s="53"/>
      <c r="C567" s="53"/>
      <c r="D567" s="54"/>
      <c r="E567" s="54"/>
      <c r="F567" s="54"/>
      <c r="G567" s="55"/>
      <c r="H567" s="55"/>
      <c r="I567" s="55"/>
      <c r="J567" s="55"/>
      <c r="K567" s="54"/>
      <c r="L567" s="55"/>
      <c r="M567" s="55"/>
      <c r="N567" s="55"/>
      <c r="O567" s="55"/>
      <c r="P567" s="54"/>
      <c r="Q567" s="55"/>
      <c r="R567" s="55"/>
      <c r="S567" s="55"/>
      <c r="T567" s="55"/>
      <c r="U567" s="54"/>
      <c r="V567" s="55"/>
      <c r="W567" s="55"/>
      <c r="X567" s="55"/>
      <c r="Y567" s="55"/>
      <c r="Z567" s="54"/>
      <c r="AA567" s="55"/>
      <c r="AB567" s="55"/>
      <c r="AC567" s="55"/>
      <c r="AD567" s="55"/>
      <c r="AE567" s="54"/>
      <c r="AF567" s="55"/>
      <c r="AG567" s="55"/>
      <c r="AH567" s="55"/>
      <c r="AI567" s="55"/>
      <c r="AJ567" s="54"/>
      <c r="AK567" s="55"/>
      <c r="AL567" s="55"/>
      <c r="AM567" s="55"/>
      <c r="AN567" s="55"/>
      <c r="AO567" s="54"/>
      <c r="AP567" s="51"/>
    </row>
    <row r="568" spans="1:42">
      <c r="A568" s="53"/>
      <c r="B568" s="53"/>
      <c r="C568" s="53"/>
      <c r="D568" s="54"/>
      <c r="E568" s="54"/>
      <c r="F568" s="54"/>
      <c r="G568" s="55"/>
      <c r="H568" s="55"/>
      <c r="I568" s="55"/>
      <c r="J568" s="55"/>
      <c r="K568" s="54"/>
      <c r="L568" s="55"/>
      <c r="M568" s="55"/>
      <c r="N568" s="55"/>
      <c r="O568" s="55"/>
      <c r="P568" s="54"/>
      <c r="Q568" s="55"/>
      <c r="R568" s="55"/>
      <c r="S568" s="55"/>
      <c r="T568" s="55"/>
      <c r="U568" s="54"/>
      <c r="V568" s="55"/>
      <c r="W568" s="55"/>
      <c r="X568" s="55"/>
      <c r="Y568" s="55"/>
      <c r="Z568" s="54"/>
      <c r="AA568" s="55"/>
      <c r="AB568" s="55"/>
      <c r="AC568" s="55"/>
      <c r="AD568" s="55"/>
      <c r="AE568" s="54"/>
      <c r="AF568" s="55"/>
      <c r="AG568" s="55"/>
      <c r="AH568" s="55"/>
      <c r="AI568" s="55"/>
      <c r="AJ568" s="54"/>
      <c r="AK568" s="55"/>
      <c r="AL568" s="55"/>
      <c r="AM568" s="55"/>
      <c r="AN568" s="55"/>
      <c r="AO568" s="54"/>
      <c r="AP568" s="51"/>
    </row>
    <row r="569" spans="1:42">
      <c r="A569" s="53"/>
      <c r="B569" s="53"/>
      <c r="C569" s="53"/>
      <c r="D569" s="54"/>
      <c r="E569" s="54"/>
      <c r="F569" s="54"/>
      <c r="G569" s="55"/>
      <c r="H569" s="55"/>
      <c r="I569" s="55"/>
      <c r="J569" s="55"/>
      <c r="K569" s="54"/>
      <c r="L569" s="55"/>
      <c r="M569" s="55"/>
      <c r="N569" s="55"/>
      <c r="O569" s="55"/>
      <c r="P569" s="54"/>
      <c r="Q569" s="55"/>
      <c r="R569" s="55"/>
      <c r="S569" s="55"/>
      <c r="T569" s="55"/>
      <c r="U569" s="54"/>
      <c r="V569" s="55"/>
      <c r="W569" s="55"/>
      <c r="X569" s="55"/>
      <c r="Y569" s="55"/>
      <c r="Z569" s="54"/>
      <c r="AA569" s="55"/>
      <c r="AB569" s="55"/>
      <c r="AC569" s="55"/>
      <c r="AD569" s="55"/>
      <c r="AE569" s="54"/>
      <c r="AF569" s="55"/>
      <c r="AG569" s="55"/>
      <c r="AH569" s="55"/>
      <c r="AI569" s="55"/>
      <c r="AJ569" s="54"/>
      <c r="AK569" s="55"/>
      <c r="AL569" s="55"/>
      <c r="AM569" s="55"/>
      <c r="AN569" s="55"/>
      <c r="AO569" s="54"/>
      <c r="AP569" s="51"/>
    </row>
    <row r="570" spans="1:42">
      <c r="A570" s="53"/>
      <c r="B570" s="53"/>
      <c r="C570" s="53"/>
      <c r="D570" s="54"/>
      <c r="E570" s="54"/>
      <c r="F570" s="54"/>
      <c r="G570" s="55"/>
      <c r="H570" s="55"/>
      <c r="I570" s="55"/>
      <c r="J570" s="55"/>
      <c r="K570" s="54"/>
      <c r="L570" s="55"/>
      <c r="M570" s="55"/>
      <c r="N570" s="55"/>
      <c r="O570" s="55"/>
      <c r="P570" s="54"/>
      <c r="Q570" s="55"/>
      <c r="R570" s="55"/>
      <c r="S570" s="55"/>
      <c r="T570" s="55"/>
      <c r="U570" s="54"/>
      <c r="V570" s="55"/>
      <c r="W570" s="55"/>
      <c r="X570" s="55"/>
      <c r="Y570" s="55"/>
      <c r="Z570" s="54"/>
      <c r="AA570" s="55"/>
      <c r="AB570" s="55"/>
      <c r="AC570" s="55"/>
      <c r="AD570" s="55"/>
      <c r="AE570" s="54"/>
      <c r="AF570" s="55"/>
      <c r="AG570" s="55"/>
      <c r="AH570" s="55"/>
      <c r="AI570" s="55"/>
      <c r="AJ570" s="54"/>
      <c r="AK570" s="55"/>
      <c r="AL570" s="55"/>
      <c r="AM570" s="55"/>
      <c r="AN570" s="55"/>
      <c r="AO570" s="54"/>
      <c r="AP570" s="51"/>
    </row>
    <row r="571" spans="1:42">
      <c r="A571" s="53"/>
      <c r="B571" s="53"/>
      <c r="C571" s="53"/>
      <c r="D571" s="54"/>
      <c r="E571" s="54"/>
      <c r="F571" s="54"/>
      <c r="G571" s="55"/>
      <c r="H571" s="55"/>
      <c r="I571" s="55"/>
      <c r="J571" s="55"/>
      <c r="K571" s="54"/>
      <c r="L571" s="55"/>
      <c r="M571" s="55"/>
      <c r="N571" s="55"/>
      <c r="O571" s="55"/>
      <c r="P571" s="54"/>
      <c r="Q571" s="55"/>
      <c r="R571" s="55"/>
      <c r="S571" s="55"/>
      <c r="T571" s="55"/>
      <c r="U571" s="54"/>
      <c r="V571" s="55"/>
      <c r="W571" s="55"/>
      <c r="X571" s="55"/>
      <c r="Y571" s="55"/>
      <c r="Z571" s="54"/>
      <c r="AA571" s="55"/>
      <c r="AB571" s="55"/>
      <c r="AC571" s="55"/>
      <c r="AD571" s="55"/>
      <c r="AE571" s="54"/>
      <c r="AF571" s="55"/>
      <c r="AG571" s="55"/>
      <c r="AH571" s="55"/>
      <c r="AI571" s="55"/>
      <c r="AJ571" s="54"/>
      <c r="AK571" s="55"/>
      <c r="AL571" s="55"/>
      <c r="AM571" s="55"/>
      <c r="AN571" s="55"/>
      <c r="AO571" s="54"/>
      <c r="AP571" s="51"/>
    </row>
    <row r="572" spans="1:42">
      <c r="A572" s="53"/>
      <c r="B572" s="53"/>
      <c r="C572" s="53"/>
      <c r="D572" s="54"/>
      <c r="E572" s="54"/>
      <c r="F572" s="54"/>
      <c r="G572" s="55"/>
      <c r="H572" s="55"/>
      <c r="I572" s="55"/>
      <c r="J572" s="55"/>
      <c r="K572" s="54"/>
      <c r="L572" s="55"/>
      <c r="M572" s="55"/>
      <c r="N572" s="55"/>
      <c r="O572" s="55"/>
      <c r="P572" s="54"/>
      <c r="Q572" s="55"/>
      <c r="R572" s="55"/>
      <c r="S572" s="55"/>
      <c r="T572" s="55"/>
      <c r="U572" s="54"/>
      <c r="V572" s="55"/>
      <c r="W572" s="55"/>
      <c r="X572" s="55"/>
      <c r="Y572" s="55"/>
      <c r="Z572" s="54"/>
      <c r="AA572" s="55"/>
      <c r="AB572" s="55"/>
      <c r="AC572" s="55"/>
      <c r="AD572" s="55"/>
      <c r="AE572" s="54"/>
      <c r="AF572" s="55"/>
      <c r="AG572" s="55"/>
      <c r="AH572" s="55"/>
      <c r="AI572" s="55"/>
      <c r="AJ572" s="54"/>
      <c r="AK572" s="55"/>
      <c r="AL572" s="55"/>
      <c r="AM572" s="55"/>
      <c r="AN572" s="55"/>
      <c r="AO572" s="54"/>
      <c r="AP572" s="51"/>
    </row>
    <row r="573" spans="1:42">
      <c r="A573" s="53"/>
      <c r="B573" s="53"/>
      <c r="C573" s="53"/>
      <c r="D573" s="54"/>
      <c r="E573" s="54"/>
      <c r="F573" s="54"/>
      <c r="G573" s="55"/>
      <c r="H573" s="55"/>
      <c r="I573" s="55"/>
      <c r="J573" s="55"/>
      <c r="K573" s="54"/>
      <c r="L573" s="55"/>
      <c r="M573" s="55"/>
      <c r="N573" s="55"/>
      <c r="O573" s="55"/>
      <c r="P573" s="54"/>
      <c r="Q573" s="55"/>
      <c r="R573" s="55"/>
      <c r="S573" s="55"/>
      <c r="T573" s="55"/>
      <c r="U573" s="54"/>
      <c r="V573" s="55"/>
      <c r="W573" s="55"/>
      <c r="X573" s="55"/>
      <c r="Y573" s="55"/>
      <c r="Z573" s="54"/>
      <c r="AA573" s="55"/>
      <c r="AB573" s="55"/>
      <c r="AC573" s="55"/>
      <c r="AD573" s="55"/>
      <c r="AE573" s="54"/>
      <c r="AF573" s="55"/>
      <c r="AG573" s="55"/>
      <c r="AH573" s="55"/>
      <c r="AI573" s="55"/>
      <c r="AJ573" s="54"/>
      <c r="AK573" s="55"/>
      <c r="AL573" s="55"/>
      <c r="AM573" s="55"/>
      <c r="AN573" s="55"/>
      <c r="AO573" s="54"/>
      <c r="AP573" s="51"/>
    </row>
    <row r="574" spans="1:42">
      <c r="A574" s="53"/>
      <c r="B574" s="53"/>
      <c r="C574" s="53"/>
      <c r="D574" s="54"/>
      <c r="E574" s="54"/>
      <c r="F574" s="54"/>
      <c r="G574" s="55"/>
      <c r="H574" s="55"/>
      <c r="I574" s="55"/>
      <c r="J574" s="55"/>
      <c r="K574" s="54"/>
      <c r="L574" s="55"/>
      <c r="M574" s="55"/>
      <c r="N574" s="55"/>
      <c r="O574" s="55"/>
      <c r="P574" s="54"/>
      <c r="Q574" s="55"/>
      <c r="R574" s="55"/>
      <c r="S574" s="55"/>
      <c r="T574" s="55"/>
      <c r="U574" s="54"/>
      <c r="V574" s="55"/>
      <c r="W574" s="55"/>
      <c r="X574" s="55"/>
      <c r="Y574" s="55"/>
      <c r="Z574" s="54"/>
      <c r="AA574" s="55"/>
      <c r="AB574" s="55"/>
      <c r="AC574" s="55"/>
      <c r="AD574" s="55"/>
      <c r="AE574" s="54"/>
      <c r="AF574" s="55"/>
      <c r="AG574" s="55"/>
      <c r="AH574" s="55"/>
      <c r="AI574" s="55"/>
      <c r="AJ574" s="54"/>
      <c r="AK574" s="55"/>
      <c r="AL574" s="55"/>
      <c r="AM574" s="55"/>
      <c r="AN574" s="55"/>
      <c r="AO574" s="54"/>
      <c r="AP574" s="51"/>
    </row>
    <row r="575" spans="1:42">
      <c r="A575" s="53"/>
      <c r="B575" s="53"/>
      <c r="C575" s="53"/>
      <c r="D575" s="54"/>
      <c r="E575" s="54"/>
      <c r="F575" s="54"/>
      <c r="G575" s="55"/>
      <c r="H575" s="55"/>
      <c r="I575" s="55"/>
      <c r="J575" s="55"/>
      <c r="K575" s="54"/>
      <c r="L575" s="55"/>
      <c r="M575" s="55"/>
      <c r="N575" s="55"/>
      <c r="O575" s="55"/>
      <c r="P575" s="54"/>
      <c r="Q575" s="55"/>
      <c r="R575" s="55"/>
      <c r="S575" s="55"/>
      <c r="T575" s="55"/>
      <c r="U575" s="54"/>
      <c r="V575" s="55"/>
      <c r="W575" s="55"/>
      <c r="X575" s="55"/>
      <c r="Y575" s="55"/>
      <c r="Z575" s="54"/>
      <c r="AA575" s="55"/>
      <c r="AB575" s="55"/>
      <c r="AC575" s="55"/>
      <c r="AD575" s="55"/>
      <c r="AE575" s="54"/>
      <c r="AF575" s="55"/>
      <c r="AG575" s="55"/>
      <c r="AH575" s="55"/>
      <c r="AI575" s="55"/>
      <c r="AJ575" s="54"/>
      <c r="AK575" s="55"/>
      <c r="AL575" s="55"/>
      <c r="AM575" s="55"/>
      <c r="AN575" s="55"/>
      <c r="AO575" s="54"/>
      <c r="AP575" s="51"/>
    </row>
    <row r="576" spans="1:42">
      <c r="A576" s="53"/>
      <c r="B576" s="53"/>
      <c r="C576" s="53"/>
      <c r="D576" s="54"/>
      <c r="E576" s="54"/>
      <c r="F576" s="54"/>
      <c r="G576" s="55"/>
      <c r="H576" s="55"/>
      <c r="I576" s="55"/>
      <c r="J576" s="55"/>
      <c r="K576" s="54"/>
      <c r="L576" s="55"/>
      <c r="M576" s="55"/>
      <c r="N576" s="55"/>
      <c r="O576" s="55"/>
      <c r="P576" s="54"/>
      <c r="Q576" s="55"/>
      <c r="R576" s="55"/>
      <c r="S576" s="55"/>
      <c r="T576" s="55"/>
      <c r="U576" s="54"/>
      <c r="V576" s="55"/>
      <c r="W576" s="55"/>
      <c r="X576" s="55"/>
      <c r="Y576" s="55"/>
      <c r="Z576" s="54"/>
      <c r="AA576" s="55"/>
      <c r="AB576" s="55"/>
      <c r="AC576" s="55"/>
      <c r="AD576" s="55"/>
      <c r="AE576" s="54"/>
      <c r="AF576" s="55"/>
      <c r="AG576" s="55"/>
      <c r="AH576" s="55"/>
      <c r="AI576" s="55"/>
      <c r="AJ576" s="54"/>
      <c r="AK576" s="55"/>
      <c r="AL576" s="55"/>
      <c r="AM576" s="55"/>
      <c r="AN576" s="55"/>
      <c r="AO576" s="54"/>
      <c r="AP576" s="51"/>
    </row>
    <row r="577" spans="1:42">
      <c r="A577" s="53"/>
      <c r="B577" s="53"/>
      <c r="C577" s="53"/>
      <c r="D577" s="54"/>
      <c r="E577" s="54"/>
      <c r="F577" s="54"/>
      <c r="G577" s="55"/>
      <c r="H577" s="55"/>
      <c r="I577" s="55"/>
      <c r="J577" s="55"/>
      <c r="K577" s="54"/>
      <c r="L577" s="55"/>
      <c r="M577" s="55"/>
      <c r="N577" s="55"/>
      <c r="O577" s="55"/>
      <c r="P577" s="54"/>
      <c r="Q577" s="55"/>
      <c r="R577" s="55"/>
      <c r="S577" s="55"/>
      <c r="T577" s="55"/>
      <c r="U577" s="54"/>
      <c r="V577" s="55"/>
      <c r="W577" s="55"/>
      <c r="X577" s="55"/>
      <c r="Y577" s="55"/>
      <c r="Z577" s="54"/>
      <c r="AA577" s="55"/>
      <c r="AB577" s="55"/>
      <c r="AC577" s="55"/>
      <c r="AD577" s="55"/>
      <c r="AE577" s="54"/>
      <c r="AF577" s="55"/>
      <c r="AG577" s="55"/>
      <c r="AH577" s="55"/>
      <c r="AI577" s="55"/>
      <c r="AJ577" s="54"/>
      <c r="AK577" s="55"/>
      <c r="AL577" s="55"/>
      <c r="AM577" s="55"/>
      <c r="AN577" s="55"/>
      <c r="AO577" s="54"/>
      <c r="AP577" s="51"/>
    </row>
    <row r="578" spans="1:42">
      <c r="A578" s="53"/>
      <c r="B578" s="53"/>
      <c r="C578" s="53"/>
      <c r="D578" s="54"/>
      <c r="E578" s="54"/>
      <c r="F578" s="54"/>
      <c r="G578" s="55"/>
      <c r="H578" s="55"/>
      <c r="I578" s="55"/>
      <c r="J578" s="55"/>
      <c r="K578" s="54"/>
      <c r="L578" s="55"/>
      <c r="M578" s="55"/>
      <c r="N578" s="55"/>
      <c r="O578" s="55"/>
      <c r="P578" s="54"/>
      <c r="Q578" s="55"/>
      <c r="R578" s="55"/>
      <c r="S578" s="55"/>
      <c r="T578" s="55"/>
      <c r="U578" s="54"/>
      <c r="V578" s="55"/>
      <c r="W578" s="55"/>
      <c r="X578" s="55"/>
      <c r="Y578" s="55"/>
      <c r="Z578" s="54"/>
      <c r="AA578" s="55"/>
      <c r="AB578" s="55"/>
      <c r="AC578" s="55"/>
      <c r="AD578" s="55"/>
      <c r="AE578" s="54"/>
      <c r="AF578" s="55"/>
      <c r="AG578" s="55"/>
      <c r="AH578" s="55"/>
      <c r="AI578" s="55"/>
      <c r="AJ578" s="54"/>
      <c r="AK578" s="55"/>
      <c r="AL578" s="55"/>
      <c r="AM578" s="55"/>
      <c r="AN578" s="55"/>
      <c r="AO578" s="54"/>
      <c r="AP578" s="51"/>
    </row>
    <row r="579" spans="1:42">
      <c r="A579" s="53"/>
      <c r="B579" s="53"/>
      <c r="C579" s="53"/>
      <c r="D579" s="54"/>
      <c r="E579" s="54"/>
      <c r="F579" s="54"/>
      <c r="G579" s="55"/>
      <c r="H579" s="55"/>
      <c r="I579" s="55"/>
      <c r="J579" s="55"/>
      <c r="K579" s="54"/>
      <c r="L579" s="55"/>
      <c r="M579" s="55"/>
      <c r="N579" s="55"/>
      <c r="O579" s="55"/>
      <c r="P579" s="54"/>
      <c r="Q579" s="55"/>
      <c r="R579" s="55"/>
      <c r="S579" s="55"/>
      <c r="T579" s="55"/>
      <c r="U579" s="54"/>
      <c r="V579" s="55"/>
      <c r="W579" s="55"/>
      <c r="X579" s="55"/>
      <c r="Y579" s="55"/>
      <c r="Z579" s="54"/>
      <c r="AA579" s="55"/>
      <c r="AB579" s="55"/>
      <c r="AC579" s="55"/>
      <c r="AD579" s="55"/>
      <c r="AE579" s="54"/>
      <c r="AF579" s="55"/>
      <c r="AG579" s="55"/>
      <c r="AH579" s="55"/>
      <c r="AI579" s="55"/>
      <c r="AJ579" s="54"/>
      <c r="AK579" s="55"/>
      <c r="AL579" s="55"/>
      <c r="AM579" s="55"/>
      <c r="AN579" s="55"/>
      <c r="AO579" s="54"/>
      <c r="AP579" s="51"/>
    </row>
    <row r="580" spans="1:42">
      <c r="A580" s="53"/>
      <c r="B580" s="53"/>
      <c r="C580" s="53"/>
      <c r="D580" s="54"/>
      <c r="E580" s="54"/>
      <c r="F580" s="54"/>
      <c r="G580" s="55"/>
      <c r="H580" s="55"/>
      <c r="I580" s="55"/>
      <c r="J580" s="55"/>
      <c r="K580" s="54"/>
      <c r="L580" s="55"/>
      <c r="M580" s="55"/>
      <c r="N580" s="55"/>
      <c r="O580" s="55"/>
      <c r="P580" s="54"/>
      <c r="Q580" s="55"/>
      <c r="R580" s="55"/>
      <c r="S580" s="55"/>
      <c r="T580" s="55"/>
      <c r="U580" s="54"/>
      <c r="V580" s="55"/>
      <c r="W580" s="55"/>
      <c r="X580" s="55"/>
      <c r="Y580" s="55"/>
      <c r="Z580" s="54"/>
      <c r="AA580" s="55"/>
      <c r="AB580" s="55"/>
      <c r="AC580" s="55"/>
      <c r="AD580" s="55"/>
      <c r="AE580" s="54"/>
      <c r="AF580" s="55"/>
      <c r="AG580" s="55"/>
      <c r="AH580" s="55"/>
      <c r="AI580" s="55"/>
      <c r="AJ580" s="54"/>
      <c r="AK580" s="55"/>
      <c r="AL580" s="55"/>
      <c r="AM580" s="55"/>
      <c r="AN580" s="55"/>
      <c r="AO580" s="54"/>
      <c r="AP580" s="51"/>
    </row>
    <row r="581" spans="1:42">
      <c r="A581" s="53"/>
      <c r="B581" s="53"/>
      <c r="C581" s="53"/>
      <c r="D581" s="54"/>
      <c r="E581" s="54"/>
      <c r="F581" s="54"/>
      <c r="G581" s="55"/>
      <c r="H581" s="55"/>
      <c r="I581" s="55"/>
      <c r="J581" s="55"/>
      <c r="K581" s="54"/>
      <c r="L581" s="55"/>
      <c r="M581" s="55"/>
      <c r="N581" s="55"/>
      <c r="O581" s="55"/>
      <c r="P581" s="54"/>
      <c r="Q581" s="55"/>
      <c r="R581" s="55"/>
      <c r="S581" s="55"/>
      <c r="T581" s="55"/>
      <c r="U581" s="54"/>
      <c r="V581" s="55"/>
      <c r="W581" s="55"/>
      <c r="X581" s="55"/>
      <c r="Y581" s="55"/>
      <c r="Z581" s="54"/>
      <c r="AA581" s="55"/>
      <c r="AB581" s="55"/>
      <c r="AC581" s="55"/>
      <c r="AD581" s="55"/>
      <c r="AE581" s="54"/>
      <c r="AF581" s="55"/>
      <c r="AG581" s="55"/>
      <c r="AH581" s="55"/>
      <c r="AI581" s="55"/>
      <c r="AJ581" s="54"/>
      <c r="AK581" s="55"/>
      <c r="AL581" s="55"/>
      <c r="AM581" s="55"/>
      <c r="AN581" s="55"/>
      <c r="AO581" s="54"/>
      <c r="AP581" s="51"/>
    </row>
    <row r="582" spans="1:42">
      <c r="A582" s="53"/>
      <c r="B582" s="53"/>
      <c r="C582" s="53"/>
      <c r="D582" s="54"/>
      <c r="E582" s="54"/>
      <c r="F582" s="54"/>
      <c r="G582" s="55"/>
      <c r="H582" s="55"/>
      <c r="I582" s="55"/>
      <c r="J582" s="55"/>
      <c r="K582" s="54"/>
      <c r="L582" s="55"/>
      <c r="M582" s="55"/>
      <c r="N582" s="55"/>
      <c r="O582" s="55"/>
      <c r="P582" s="54"/>
      <c r="Q582" s="55"/>
      <c r="R582" s="55"/>
      <c r="S582" s="55"/>
      <c r="T582" s="55"/>
      <c r="U582" s="54"/>
      <c r="V582" s="55"/>
      <c r="W582" s="55"/>
      <c r="X582" s="55"/>
      <c r="Y582" s="55"/>
      <c r="Z582" s="54"/>
      <c r="AA582" s="55"/>
      <c r="AB582" s="55"/>
      <c r="AC582" s="55"/>
      <c r="AD582" s="55"/>
      <c r="AE582" s="54"/>
      <c r="AF582" s="55"/>
      <c r="AG582" s="55"/>
      <c r="AH582" s="55"/>
      <c r="AI582" s="55"/>
      <c r="AJ582" s="54"/>
      <c r="AK582" s="55"/>
      <c r="AL582" s="55"/>
      <c r="AM582" s="55"/>
      <c r="AN582" s="55"/>
      <c r="AO582" s="54"/>
      <c r="AP582" s="51"/>
    </row>
    <row r="583" spans="1:42">
      <c r="A583" s="53"/>
      <c r="B583" s="53"/>
      <c r="C583" s="53"/>
      <c r="D583" s="54"/>
      <c r="E583" s="54"/>
      <c r="F583" s="54"/>
      <c r="G583" s="55"/>
      <c r="H583" s="55"/>
      <c r="I583" s="55"/>
      <c r="J583" s="55"/>
      <c r="K583" s="54"/>
      <c r="L583" s="55"/>
      <c r="M583" s="55"/>
      <c r="N583" s="55"/>
      <c r="O583" s="55"/>
      <c r="P583" s="54"/>
      <c r="Q583" s="55"/>
      <c r="R583" s="55"/>
      <c r="S583" s="55"/>
      <c r="T583" s="55"/>
      <c r="U583" s="54"/>
      <c r="V583" s="55"/>
      <c r="W583" s="55"/>
      <c r="X583" s="55"/>
      <c r="Y583" s="55"/>
      <c r="Z583" s="54"/>
      <c r="AA583" s="55"/>
      <c r="AB583" s="55"/>
      <c r="AC583" s="55"/>
      <c r="AD583" s="55"/>
      <c r="AE583" s="54"/>
      <c r="AF583" s="55"/>
      <c r="AG583" s="55"/>
      <c r="AH583" s="55"/>
      <c r="AI583" s="55"/>
      <c r="AJ583" s="54"/>
      <c r="AK583" s="55"/>
      <c r="AL583" s="55"/>
      <c r="AM583" s="55"/>
      <c r="AN583" s="55"/>
      <c r="AO583" s="54"/>
      <c r="AP583" s="51"/>
    </row>
    <row r="584" spans="1:42">
      <c r="A584" s="53"/>
      <c r="B584" s="53"/>
      <c r="C584" s="53"/>
      <c r="D584" s="54"/>
      <c r="E584" s="54"/>
      <c r="F584" s="54"/>
      <c r="G584" s="55"/>
      <c r="H584" s="55"/>
      <c r="I584" s="55"/>
      <c r="J584" s="55"/>
      <c r="K584" s="54"/>
      <c r="L584" s="55"/>
      <c r="M584" s="55"/>
      <c r="N584" s="55"/>
      <c r="O584" s="55"/>
      <c r="P584" s="54"/>
      <c r="Q584" s="55"/>
      <c r="R584" s="55"/>
      <c r="S584" s="55"/>
      <c r="T584" s="55"/>
      <c r="U584" s="54"/>
      <c r="V584" s="55"/>
      <c r="W584" s="55"/>
      <c r="X584" s="55"/>
      <c r="Y584" s="55"/>
      <c r="Z584" s="54"/>
      <c r="AA584" s="55"/>
      <c r="AB584" s="55"/>
      <c r="AC584" s="55"/>
      <c r="AD584" s="55"/>
      <c r="AE584" s="54"/>
      <c r="AF584" s="55"/>
      <c r="AG584" s="55"/>
      <c r="AH584" s="55"/>
      <c r="AI584" s="55"/>
      <c r="AJ584" s="54"/>
      <c r="AK584" s="55"/>
      <c r="AL584" s="55"/>
      <c r="AM584" s="55"/>
      <c r="AN584" s="55"/>
      <c r="AO584" s="54"/>
      <c r="AP584" s="51"/>
    </row>
    <row r="585" spans="1:42">
      <c r="A585" s="53"/>
      <c r="B585" s="53"/>
      <c r="C585" s="53"/>
      <c r="D585" s="54"/>
      <c r="E585" s="54"/>
      <c r="F585" s="54"/>
      <c r="G585" s="55"/>
      <c r="H585" s="55"/>
      <c r="I585" s="55"/>
      <c r="J585" s="55"/>
      <c r="K585" s="54"/>
      <c r="L585" s="55"/>
      <c r="M585" s="55"/>
      <c r="N585" s="55"/>
      <c r="O585" s="55"/>
      <c r="P585" s="54"/>
      <c r="Q585" s="55"/>
      <c r="R585" s="55"/>
      <c r="S585" s="55"/>
      <c r="T585" s="55"/>
      <c r="U585" s="54"/>
      <c r="V585" s="55"/>
      <c r="W585" s="55"/>
      <c r="X585" s="55"/>
      <c r="Y585" s="55"/>
      <c r="Z585" s="54"/>
      <c r="AA585" s="55"/>
      <c r="AB585" s="55"/>
      <c r="AC585" s="55"/>
      <c r="AD585" s="55"/>
      <c r="AE585" s="54"/>
      <c r="AF585" s="55"/>
      <c r="AG585" s="55"/>
      <c r="AH585" s="55"/>
      <c r="AI585" s="55"/>
      <c r="AJ585" s="54"/>
      <c r="AK585" s="55"/>
      <c r="AL585" s="55"/>
      <c r="AM585" s="55"/>
      <c r="AN585" s="55"/>
      <c r="AO585" s="54"/>
      <c r="AP585" s="51"/>
    </row>
    <row r="586" spans="1:42">
      <c r="A586" s="53"/>
      <c r="B586" s="53"/>
      <c r="C586" s="53"/>
      <c r="D586" s="54"/>
      <c r="E586" s="54"/>
      <c r="F586" s="54"/>
      <c r="G586" s="55"/>
      <c r="H586" s="55"/>
      <c r="I586" s="55"/>
      <c r="J586" s="55"/>
      <c r="K586" s="54"/>
      <c r="L586" s="55"/>
      <c r="M586" s="55"/>
      <c r="N586" s="55"/>
      <c r="O586" s="55"/>
      <c r="P586" s="54"/>
      <c r="Q586" s="55"/>
      <c r="R586" s="55"/>
      <c r="S586" s="55"/>
      <c r="T586" s="55"/>
      <c r="U586" s="54"/>
      <c r="V586" s="55"/>
      <c r="W586" s="55"/>
      <c r="X586" s="55"/>
      <c r="Y586" s="55"/>
      <c r="Z586" s="54"/>
      <c r="AA586" s="55"/>
      <c r="AB586" s="55"/>
      <c r="AC586" s="55"/>
      <c r="AD586" s="55"/>
      <c r="AE586" s="54"/>
      <c r="AF586" s="55"/>
      <c r="AG586" s="55"/>
      <c r="AH586" s="55"/>
      <c r="AI586" s="55"/>
      <c r="AJ586" s="54"/>
      <c r="AK586" s="55"/>
      <c r="AL586" s="55"/>
      <c r="AM586" s="55"/>
      <c r="AN586" s="55"/>
      <c r="AO586" s="54"/>
      <c r="AP586" s="51"/>
    </row>
    <row r="587" spans="1:42">
      <c r="A587" s="53"/>
      <c r="B587" s="53"/>
      <c r="C587" s="53"/>
      <c r="D587" s="54"/>
      <c r="E587" s="54"/>
      <c r="F587" s="54"/>
      <c r="G587" s="55"/>
      <c r="H587" s="55"/>
      <c r="I587" s="55"/>
      <c r="J587" s="55"/>
      <c r="K587" s="54"/>
      <c r="L587" s="55"/>
      <c r="M587" s="55"/>
      <c r="N587" s="55"/>
      <c r="O587" s="55"/>
      <c r="P587" s="54"/>
      <c r="Q587" s="55"/>
      <c r="R587" s="55"/>
      <c r="S587" s="55"/>
      <c r="T587" s="55"/>
      <c r="U587" s="54"/>
      <c r="V587" s="55"/>
      <c r="W587" s="55"/>
      <c r="X587" s="55"/>
      <c r="Y587" s="55"/>
      <c r="Z587" s="54"/>
      <c r="AA587" s="55"/>
      <c r="AB587" s="55"/>
      <c r="AC587" s="55"/>
      <c r="AD587" s="55"/>
      <c r="AE587" s="54"/>
      <c r="AF587" s="55"/>
      <c r="AG587" s="55"/>
      <c r="AH587" s="55"/>
      <c r="AI587" s="55"/>
      <c r="AJ587" s="54"/>
      <c r="AK587" s="55"/>
      <c r="AL587" s="55"/>
      <c r="AM587" s="55"/>
      <c r="AN587" s="55"/>
      <c r="AO587" s="54"/>
      <c r="AP587" s="51"/>
    </row>
    <row r="588" spans="1:42">
      <c r="A588" s="53"/>
      <c r="B588" s="53"/>
      <c r="C588" s="53"/>
      <c r="D588" s="54"/>
      <c r="E588" s="54"/>
      <c r="F588" s="54"/>
      <c r="G588" s="55"/>
      <c r="H588" s="55"/>
      <c r="I588" s="55"/>
      <c r="J588" s="55"/>
      <c r="K588" s="54"/>
      <c r="L588" s="55"/>
      <c r="M588" s="55"/>
      <c r="N588" s="55"/>
      <c r="O588" s="55"/>
      <c r="P588" s="54"/>
      <c r="Q588" s="55"/>
      <c r="R588" s="55"/>
      <c r="S588" s="55"/>
      <c r="T588" s="55"/>
      <c r="U588" s="54"/>
      <c r="V588" s="55"/>
      <c r="W588" s="55"/>
      <c r="X588" s="55"/>
      <c r="Y588" s="55"/>
      <c r="Z588" s="54"/>
      <c r="AA588" s="55"/>
      <c r="AB588" s="55"/>
      <c r="AC588" s="55"/>
      <c r="AD588" s="55"/>
      <c r="AE588" s="54"/>
      <c r="AF588" s="55"/>
      <c r="AG588" s="55"/>
      <c r="AH588" s="55"/>
      <c r="AI588" s="55"/>
      <c r="AJ588" s="54"/>
      <c r="AK588" s="55"/>
      <c r="AL588" s="55"/>
      <c r="AM588" s="55"/>
      <c r="AN588" s="55"/>
      <c r="AO588" s="54"/>
      <c r="AP588" s="51"/>
    </row>
    <row r="589" spans="1:42">
      <c r="A589" s="53"/>
      <c r="B589" s="53"/>
      <c r="C589" s="53"/>
      <c r="D589" s="54"/>
      <c r="E589" s="54"/>
      <c r="F589" s="54"/>
      <c r="G589" s="55"/>
      <c r="H589" s="55"/>
      <c r="I589" s="55"/>
      <c r="J589" s="55"/>
      <c r="K589" s="54"/>
      <c r="L589" s="55"/>
      <c r="M589" s="55"/>
      <c r="N589" s="55"/>
      <c r="O589" s="55"/>
      <c r="P589" s="54"/>
      <c r="Q589" s="55"/>
      <c r="R589" s="55"/>
      <c r="S589" s="55"/>
      <c r="T589" s="55"/>
      <c r="U589" s="54"/>
      <c r="V589" s="55"/>
      <c r="W589" s="55"/>
      <c r="X589" s="55"/>
      <c r="Y589" s="55"/>
      <c r="Z589" s="54"/>
      <c r="AA589" s="55"/>
      <c r="AB589" s="55"/>
      <c r="AC589" s="55"/>
      <c r="AD589" s="55"/>
      <c r="AE589" s="54"/>
      <c r="AF589" s="55"/>
      <c r="AG589" s="55"/>
      <c r="AH589" s="55"/>
      <c r="AI589" s="55"/>
      <c r="AJ589" s="54"/>
      <c r="AK589" s="55"/>
      <c r="AL589" s="55"/>
      <c r="AM589" s="55"/>
      <c r="AN589" s="55"/>
      <c r="AO589" s="54"/>
      <c r="AP589" s="51"/>
    </row>
    <row r="590" spans="1:42">
      <c r="A590" s="53"/>
      <c r="B590" s="53"/>
      <c r="C590" s="53"/>
      <c r="D590" s="54"/>
      <c r="E590" s="54"/>
      <c r="F590" s="54"/>
      <c r="G590" s="55"/>
      <c r="H590" s="55"/>
      <c r="I590" s="55"/>
      <c r="J590" s="55"/>
      <c r="K590" s="54"/>
      <c r="L590" s="55"/>
      <c r="M590" s="55"/>
      <c r="N590" s="55"/>
      <c r="O590" s="55"/>
      <c r="P590" s="54"/>
      <c r="Q590" s="55"/>
      <c r="R590" s="55"/>
      <c r="S590" s="55"/>
      <c r="T590" s="55"/>
      <c r="U590" s="54"/>
      <c r="V590" s="55"/>
      <c r="W590" s="55"/>
      <c r="X590" s="55"/>
      <c r="Y590" s="55"/>
      <c r="Z590" s="54"/>
      <c r="AA590" s="55"/>
      <c r="AB590" s="55"/>
      <c r="AC590" s="55"/>
      <c r="AD590" s="55"/>
      <c r="AE590" s="54"/>
      <c r="AF590" s="55"/>
      <c r="AG590" s="55"/>
      <c r="AH590" s="55"/>
      <c r="AI590" s="55"/>
      <c r="AJ590" s="54"/>
      <c r="AK590" s="55"/>
      <c r="AL590" s="55"/>
      <c r="AM590" s="55"/>
      <c r="AN590" s="55"/>
      <c r="AO590" s="54"/>
      <c r="AP590" s="51"/>
    </row>
    <row r="591" spans="1:42">
      <c r="A591" s="53"/>
      <c r="B591" s="53"/>
      <c r="C591" s="53"/>
      <c r="D591" s="54"/>
      <c r="E591" s="54"/>
      <c r="F591" s="54"/>
      <c r="G591" s="55"/>
      <c r="H591" s="55"/>
      <c r="I591" s="55"/>
      <c r="J591" s="55"/>
      <c r="K591" s="54"/>
      <c r="L591" s="55"/>
      <c r="M591" s="55"/>
      <c r="N591" s="55"/>
      <c r="O591" s="55"/>
      <c r="P591" s="54"/>
      <c r="Q591" s="55"/>
      <c r="R591" s="55"/>
      <c r="S591" s="55"/>
      <c r="T591" s="55"/>
      <c r="U591" s="54"/>
      <c r="V591" s="55"/>
      <c r="W591" s="55"/>
      <c r="X591" s="55"/>
      <c r="Y591" s="55"/>
      <c r="Z591" s="54"/>
      <c r="AA591" s="55"/>
      <c r="AB591" s="55"/>
      <c r="AC591" s="55"/>
      <c r="AD591" s="55"/>
      <c r="AE591" s="54"/>
      <c r="AF591" s="55"/>
      <c r="AG591" s="55"/>
      <c r="AH591" s="55"/>
      <c r="AI591" s="55"/>
      <c r="AJ591" s="54"/>
      <c r="AK591" s="55"/>
      <c r="AL591" s="55"/>
      <c r="AM591" s="55"/>
      <c r="AN591" s="55"/>
      <c r="AO591" s="54"/>
      <c r="AP591" s="51"/>
    </row>
    <row r="592" spans="1:42">
      <c r="A592" s="53"/>
      <c r="B592" s="53"/>
      <c r="C592" s="53"/>
      <c r="D592" s="54"/>
      <c r="E592" s="54"/>
      <c r="F592" s="54"/>
      <c r="G592" s="55"/>
      <c r="H592" s="55"/>
      <c r="I592" s="55"/>
      <c r="J592" s="55"/>
      <c r="K592" s="54"/>
      <c r="L592" s="55"/>
      <c r="M592" s="55"/>
      <c r="N592" s="55"/>
      <c r="O592" s="55"/>
      <c r="P592" s="54"/>
      <c r="Q592" s="55"/>
      <c r="R592" s="55"/>
      <c r="S592" s="55"/>
      <c r="T592" s="55"/>
      <c r="U592" s="54"/>
      <c r="V592" s="55"/>
      <c r="W592" s="55"/>
      <c r="X592" s="55"/>
      <c r="Y592" s="55"/>
      <c r="Z592" s="54"/>
      <c r="AA592" s="55"/>
      <c r="AB592" s="55"/>
      <c r="AC592" s="55"/>
      <c r="AD592" s="55"/>
      <c r="AE592" s="54"/>
      <c r="AF592" s="55"/>
      <c r="AG592" s="55"/>
      <c r="AH592" s="55"/>
      <c r="AI592" s="55"/>
      <c r="AJ592" s="54"/>
      <c r="AK592" s="55"/>
      <c r="AL592" s="55"/>
      <c r="AM592" s="55"/>
      <c r="AN592" s="55"/>
      <c r="AO592" s="54"/>
      <c r="AP592" s="51"/>
    </row>
    <row r="593" spans="1:42">
      <c r="A593" s="53"/>
      <c r="B593" s="53"/>
      <c r="C593" s="53"/>
      <c r="D593" s="54"/>
      <c r="E593" s="54"/>
      <c r="F593" s="54"/>
      <c r="G593" s="55"/>
      <c r="H593" s="55"/>
      <c r="I593" s="55"/>
      <c r="J593" s="55"/>
      <c r="K593" s="54"/>
      <c r="L593" s="55"/>
      <c r="M593" s="55"/>
      <c r="N593" s="55"/>
      <c r="O593" s="55"/>
      <c r="P593" s="54"/>
      <c r="Q593" s="55"/>
      <c r="R593" s="55"/>
      <c r="S593" s="55"/>
      <c r="T593" s="55"/>
      <c r="U593" s="54"/>
      <c r="V593" s="55"/>
      <c r="W593" s="55"/>
      <c r="X593" s="55"/>
      <c r="Y593" s="55"/>
      <c r="Z593" s="54"/>
      <c r="AA593" s="55"/>
      <c r="AB593" s="55"/>
      <c r="AC593" s="55"/>
      <c r="AD593" s="55"/>
      <c r="AE593" s="54"/>
      <c r="AF593" s="55"/>
      <c r="AG593" s="55"/>
      <c r="AH593" s="55"/>
      <c r="AI593" s="55"/>
      <c r="AJ593" s="54"/>
      <c r="AK593" s="55"/>
      <c r="AL593" s="55"/>
      <c r="AM593" s="55"/>
      <c r="AN593" s="55"/>
      <c r="AO593" s="54"/>
      <c r="AP593" s="51"/>
    </row>
    <row r="594" spans="1:42">
      <c r="A594" s="53"/>
      <c r="B594" s="53"/>
      <c r="C594" s="53"/>
      <c r="D594" s="54"/>
      <c r="E594" s="54"/>
      <c r="F594" s="54"/>
      <c r="G594" s="55"/>
      <c r="H594" s="55"/>
      <c r="I594" s="55"/>
      <c r="J594" s="55"/>
      <c r="K594" s="54"/>
      <c r="L594" s="55"/>
      <c r="M594" s="55"/>
      <c r="N594" s="55"/>
      <c r="O594" s="55"/>
      <c r="P594" s="54"/>
      <c r="Q594" s="55"/>
      <c r="R594" s="55"/>
      <c r="S594" s="55"/>
      <c r="T594" s="55"/>
      <c r="U594" s="54"/>
      <c r="V594" s="55"/>
      <c r="W594" s="55"/>
      <c r="X594" s="55"/>
      <c r="Y594" s="55"/>
      <c r="Z594" s="54"/>
      <c r="AA594" s="55"/>
      <c r="AB594" s="55"/>
      <c r="AC594" s="55"/>
      <c r="AD594" s="55"/>
      <c r="AE594" s="54"/>
      <c r="AF594" s="55"/>
      <c r="AG594" s="55"/>
      <c r="AH594" s="55"/>
      <c r="AI594" s="55"/>
      <c r="AJ594" s="54"/>
      <c r="AK594" s="55"/>
      <c r="AL594" s="55"/>
      <c r="AM594" s="55"/>
      <c r="AN594" s="55"/>
      <c r="AO594" s="54"/>
      <c r="AP594" s="51"/>
    </row>
    <row r="595" spans="1:42">
      <c r="A595" s="53"/>
      <c r="B595" s="53"/>
      <c r="C595" s="53"/>
      <c r="D595" s="54"/>
      <c r="E595" s="54"/>
      <c r="F595" s="54"/>
      <c r="G595" s="55"/>
      <c r="H595" s="55"/>
      <c r="I595" s="55"/>
      <c r="J595" s="55"/>
      <c r="K595" s="54"/>
      <c r="L595" s="55"/>
      <c r="M595" s="55"/>
      <c r="N595" s="55"/>
      <c r="O595" s="55"/>
      <c r="P595" s="54"/>
      <c r="Q595" s="55"/>
      <c r="R595" s="55"/>
      <c r="S595" s="55"/>
      <c r="T595" s="55"/>
      <c r="U595" s="54"/>
      <c r="V595" s="55"/>
      <c r="W595" s="55"/>
      <c r="X595" s="55"/>
      <c r="Y595" s="55"/>
      <c r="Z595" s="54"/>
      <c r="AA595" s="55"/>
      <c r="AB595" s="55"/>
      <c r="AC595" s="55"/>
      <c r="AD595" s="55"/>
      <c r="AE595" s="54"/>
      <c r="AF595" s="55"/>
      <c r="AG595" s="55"/>
      <c r="AH595" s="55"/>
      <c r="AI595" s="55"/>
      <c r="AJ595" s="54"/>
      <c r="AK595" s="55"/>
      <c r="AL595" s="55"/>
      <c r="AM595" s="55"/>
      <c r="AN595" s="55"/>
      <c r="AO595" s="54"/>
      <c r="AP595" s="51"/>
    </row>
    <row r="596" spans="1:42">
      <c r="A596" s="53"/>
      <c r="B596" s="53"/>
      <c r="C596" s="53"/>
      <c r="D596" s="54"/>
      <c r="E596" s="54"/>
      <c r="F596" s="54"/>
      <c r="G596" s="55"/>
      <c r="H596" s="55"/>
      <c r="I596" s="55"/>
      <c r="J596" s="55"/>
      <c r="K596" s="54"/>
      <c r="L596" s="55"/>
      <c r="M596" s="55"/>
      <c r="N596" s="55"/>
      <c r="O596" s="55"/>
      <c r="P596" s="54"/>
      <c r="Q596" s="55"/>
      <c r="R596" s="55"/>
      <c r="S596" s="55"/>
      <c r="T596" s="55"/>
      <c r="U596" s="54"/>
      <c r="V596" s="55"/>
      <c r="W596" s="55"/>
      <c r="X596" s="55"/>
      <c r="Y596" s="55"/>
      <c r="Z596" s="54"/>
      <c r="AA596" s="55"/>
      <c r="AB596" s="55"/>
      <c r="AC596" s="55"/>
      <c r="AD596" s="55"/>
      <c r="AE596" s="54"/>
      <c r="AF596" s="55"/>
      <c r="AG596" s="55"/>
      <c r="AH596" s="55"/>
      <c r="AI596" s="55"/>
      <c r="AJ596" s="54"/>
      <c r="AK596" s="55"/>
      <c r="AL596" s="55"/>
      <c r="AM596" s="55"/>
      <c r="AN596" s="55"/>
      <c r="AO596" s="54"/>
      <c r="AP596" s="51"/>
    </row>
    <row r="597" spans="1:42">
      <c r="A597" s="53"/>
      <c r="B597" s="53"/>
      <c r="C597" s="53"/>
      <c r="D597" s="54"/>
      <c r="E597" s="54"/>
      <c r="F597" s="54"/>
      <c r="G597" s="55"/>
      <c r="H597" s="55"/>
      <c r="I597" s="55"/>
      <c r="J597" s="55"/>
      <c r="K597" s="54"/>
      <c r="L597" s="55"/>
      <c r="M597" s="55"/>
      <c r="N597" s="55"/>
      <c r="O597" s="55"/>
      <c r="P597" s="54"/>
      <c r="Q597" s="55"/>
      <c r="R597" s="55"/>
      <c r="S597" s="55"/>
      <c r="T597" s="55"/>
      <c r="U597" s="54"/>
      <c r="V597" s="55"/>
      <c r="W597" s="55"/>
      <c r="X597" s="55"/>
      <c r="Y597" s="55"/>
      <c r="Z597" s="54"/>
      <c r="AA597" s="55"/>
      <c r="AB597" s="55"/>
      <c r="AC597" s="55"/>
      <c r="AD597" s="55"/>
      <c r="AE597" s="54"/>
      <c r="AF597" s="55"/>
      <c r="AG597" s="55"/>
      <c r="AH597" s="55"/>
      <c r="AI597" s="55"/>
      <c r="AJ597" s="54"/>
      <c r="AK597" s="55"/>
      <c r="AL597" s="55"/>
      <c r="AM597" s="55"/>
      <c r="AN597" s="55"/>
      <c r="AO597" s="54"/>
      <c r="AP597" s="51"/>
    </row>
    <row r="598" spans="1:42">
      <c r="A598" s="53"/>
      <c r="B598" s="53"/>
      <c r="C598" s="53"/>
      <c r="D598" s="54"/>
      <c r="E598" s="54"/>
      <c r="F598" s="54"/>
      <c r="G598" s="55"/>
      <c r="H598" s="55"/>
      <c r="I598" s="55"/>
      <c r="J598" s="55"/>
      <c r="K598" s="54"/>
      <c r="L598" s="55"/>
      <c r="M598" s="55"/>
      <c r="N598" s="55"/>
      <c r="O598" s="55"/>
      <c r="P598" s="54"/>
      <c r="Q598" s="55"/>
      <c r="R598" s="55"/>
      <c r="S598" s="55"/>
      <c r="T598" s="55"/>
      <c r="U598" s="54"/>
      <c r="V598" s="55"/>
      <c r="W598" s="55"/>
      <c r="X598" s="55"/>
      <c r="Y598" s="55"/>
      <c r="Z598" s="54"/>
      <c r="AA598" s="55"/>
      <c r="AB598" s="55"/>
      <c r="AC598" s="55"/>
      <c r="AD598" s="55"/>
      <c r="AE598" s="54"/>
      <c r="AF598" s="55"/>
      <c r="AG598" s="55"/>
      <c r="AH598" s="55"/>
      <c r="AI598" s="55"/>
      <c r="AJ598" s="54"/>
      <c r="AK598" s="55"/>
      <c r="AL598" s="55"/>
      <c r="AM598" s="55"/>
      <c r="AN598" s="55"/>
      <c r="AO598" s="54"/>
      <c r="AP598" s="51"/>
    </row>
    <row r="599" spans="1:42">
      <c r="A599" s="53"/>
      <c r="B599" s="53"/>
      <c r="C599" s="53"/>
      <c r="D599" s="54"/>
      <c r="E599" s="54"/>
      <c r="F599" s="54"/>
      <c r="G599" s="55"/>
      <c r="H599" s="55"/>
      <c r="I599" s="55"/>
      <c r="J599" s="55"/>
      <c r="K599" s="54"/>
      <c r="L599" s="55"/>
      <c r="M599" s="55"/>
      <c r="N599" s="55"/>
      <c r="O599" s="55"/>
      <c r="P599" s="54"/>
      <c r="Q599" s="55"/>
      <c r="R599" s="55"/>
      <c r="S599" s="55"/>
      <c r="T599" s="55"/>
      <c r="U599" s="54"/>
      <c r="V599" s="55"/>
      <c r="W599" s="55"/>
      <c r="X599" s="55"/>
      <c r="Y599" s="55"/>
      <c r="Z599" s="54"/>
      <c r="AA599" s="55"/>
      <c r="AB599" s="55"/>
      <c r="AC599" s="55"/>
      <c r="AD599" s="55"/>
      <c r="AE599" s="54"/>
      <c r="AF599" s="55"/>
      <c r="AG599" s="55"/>
      <c r="AH599" s="55"/>
      <c r="AI599" s="55"/>
      <c r="AJ599" s="54"/>
      <c r="AK599" s="55"/>
      <c r="AL599" s="55"/>
      <c r="AM599" s="55"/>
      <c r="AN599" s="55"/>
      <c r="AO599" s="54"/>
      <c r="AP599" s="51"/>
    </row>
    <row r="600" spans="1:42">
      <c r="A600" s="53"/>
      <c r="B600" s="53"/>
      <c r="C600" s="53"/>
      <c r="D600" s="54"/>
      <c r="E600" s="54"/>
      <c r="F600" s="54"/>
      <c r="G600" s="55"/>
      <c r="H600" s="55"/>
      <c r="I600" s="55"/>
      <c r="J600" s="55"/>
      <c r="K600" s="54"/>
      <c r="L600" s="55"/>
      <c r="M600" s="55"/>
      <c r="N600" s="55"/>
      <c r="O600" s="55"/>
      <c r="P600" s="54"/>
      <c r="Q600" s="55"/>
      <c r="R600" s="55"/>
      <c r="S600" s="55"/>
      <c r="T600" s="55"/>
      <c r="U600" s="54"/>
      <c r="V600" s="55"/>
      <c r="W600" s="55"/>
      <c r="X600" s="55"/>
      <c r="Y600" s="55"/>
      <c r="Z600" s="54"/>
      <c r="AA600" s="55"/>
      <c r="AB600" s="55"/>
      <c r="AC600" s="55"/>
      <c r="AD600" s="55"/>
      <c r="AE600" s="54"/>
      <c r="AF600" s="55"/>
      <c r="AG600" s="55"/>
      <c r="AH600" s="55"/>
      <c r="AI600" s="55"/>
      <c r="AJ600" s="54"/>
      <c r="AK600" s="55"/>
      <c r="AL600" s="55"/>
      <c r="AM600" s="55"/>
      <c r="AN600" s="55"/>
      <c r="AO600" s="54"/>
      <c r="AP600" s="51"/>
    </row>
    <row r="601" spans="1:42">
      <c r="A601" s="53"/>
      <c r="B601" s="53"/>
      <c r="C601" s="53"/>
      <c r="D601" s="54"/>
      <c r="E601" s="54"/>
      <c r="F601" s="54"/>
      <c r="G601" s="55"/>
      <c r="H601" s="55"/>
      <c r="I601" s="55"/>
      <c r="J601" s="55"/>
      <c r="K601" s="54"/>
      <c r="L601" s="55"/>
      <c r="M601" s="55"/>
      <c r="N601" s="55"/>
      <c r="O601" s="55"/>
      <c r="P601" s="54"/>
      <c r="Q601" s="55"/>
      <c r="R601" s="55"/>
      <c r="S601" s="55"/>
      <c r="T601" s="55"/>
      <c r="U601" s="54"/>
      <c r="V601" s="55"/>
      <c r="W601" s="55"/>
      <c r="X601" s="55"/>
      <c r="Y601" s="55"/>
      <c r="Z601" s="54"/>
      <c r="AA601" s="55"/>
      <c r="AB601" s="55"/>
      <c r="AC601" s="55"/>
      <c r="AD601" s="55"/>
      <c r="AE601" s="54"/>
      <c r="AF601" s="55"/>
      <c r="AG601" s="55"/>
      <c r="AH601" s="55"/>
      <c r="AI601" s="55"/>
      <c r="AJ601" s="54"/>
      <c r="AK601" s="55"/>
      <c r="AL601" s="55"/>
      <c r="AM601" s="55"/>
      <c r="AN601" s="55"/>
      <c r="AO601" s="54"/>
      <c r="AP601" s="51"/>
    </row>
    <row r="602" spans="1:42">
      <c r="A602" s="53"/>
      <c r="B602" s="53"/>
      <c r="C602" s="53"/>
      <c r="D602" s="54"/>
      <c r="E602" s="54"/>
      <c r="F602" s="54"/>
      <c r="G602" s="55"/>
      <c r="H602" s="55"/>
      <c r="I602" s="55"/>
      <c r="J602" s="55"/>
      <c r="K602" s="54"/>
      <c r="L602" s="55"/>
      <c r="M602" s="55"/>
      <c r="N602" s="55"/>
      <c r="O602" s="55"/>
      <c r="P602" s="54"/>
      <c r="Q602" s="55"/>
      <c r="R602" s="55"/>
      <c r="S602" s="55"/>
      <c r="T602" s="55"/>
      <c r="U602" s="54"/>
      <c r="V602" s="55"/>
      <c r="W602" s="55"/>
      <c r="X602" s="55"/>
      <c r="Y602" s="55"/>
      <c r="Z602" s="54"/>
      <c r="AA602" s="55"/>
      <c r="AB602" s="55"/>
      <c r="AC602" s="55"/>
      <c r="AD602" s="55"/>
      <c r="AE602" s="54"/>
      <c r="AF602" s="55"/>
      <c r="AG602" s="55"/>
      <c r="AH602" s="55"/>
      <c r="AI602" s="55"/>
      <c r="AJ602" s="54"/>
      <c r="AK602" s="55"/>
      <c r="AL602" s="55"/>
      <c r="AM602" s="55"/>
      <c r="AN602" s="55"/>
      <c r="AO602" s="54"/>
      <c r="AP602" s="51"/>
    </row>
    <row r="603" spans="1:42">
      <c r="A603" s="53"/>
      <c r="B603" s="53"/>
      <c r="C603" s="53"/>
      <c r="D603" s="54"/>
      <c r="E603" s="54"/>
      <c r="F603" s="54"/>
      <c r="G603" s="55"/>
      <c r="H603" s="55"/>
      <c r="I603" s="55"/>
      <c r="J603" s="55"/>
      <c r="K603" s="54"/>
      <c r="L603" s="55"/>
      <c r="M603" s="55"/>
      <c r="N603" s="55"/>
      <c r="O603" s="55"/>
      <c r="P603" s="54"/>
      <c r="Q603" s="55"/>
      <c r="R603" s="55"/>
      <c r="S603" s="55"/>
      <c r="T603" s="55"/>
      <c r="U603" s="54"/>
      <c r="V603" s="55"/>
      <c r="W603" s="55"/>
      <c r="X603" s="55"/>
      <c r="Y603" s="55"/>
      <c r="Z603" s="54"/>
      <c r="AA603" s="55"/>
      <c r="AB603" s="55"/>
      <c r="AC603" s="55"/>
      <c r="AD603" s="55"/>
      <c r="AE603" s="54"/>
      <c r="AF603" s="55"/>
      <c r="AG603" s="55"/>
      <c r="AH603" s="55"/>
      <c r="AI603" s="55"/>
      <c r="AJ603" s="54"/>
      <c r="AK603" s="55"/>
      <c r="AL603" s="55"/>
      <c r="AM603" s="55"/>
      <c r="AN603" s="55"/>
      <c r="AO603" s="54"/>
      <c r="AP603" s="51"/>
    </row>
    <row r="604" spans="1:42">
      <c r="A604" s="53"/>
      <c r="B604" s="53"/>
      <c r="C604" s="53"/>
      <c r="D604" s="54"/>
      <c r="E604" s="54"/>
      <c r="F604" s="54"/>
      <c r="G604" s="55"/>
      <c r="H604" s="55"/>
      <c r="I604" s="55"/>
      <c r="J604" s="55"/>
      <c r="K604" s="54"/>
      <c r="L604" s="55"/>
      <c r="M604" s="55"/>
      <c r="N604" s="55"/>
      <c r="O604" s="55"/>
      <c r="P604" s="54"/>
      <c r="Q604" s="55"/>
      <c r="R604" s="55"/>
      <c r="S604" s="55"/>
      <c r="T604" s="55"/>
      <c r="U604" s="54"/>
      <c r="V604" s="55"/>
      <c r="W604" s="55"/>
      <c r="X604" s="55"/>
      <c r="Y604" s="55"/>
      <c r="Z604" s="54"/>
      <c r="AA604" s="55"/>
      <c r="AB604" s="55"/>
      <c r="AC604" s="55"/>
      <c r="AD604" s="55"/>
      <c r="AE604" s="54"/>
      <c r="AF604" s="55"/>
      <c r="AG604" s="55"/>
      <c r="AH604" s="55"/>
      <c r="AI604" s="55"/>
      <c r="AJ604" s="54"/>
      <c r="AK604" s="55"/>
      <c r="AL604" s="55"/>
      <c r="AM604" s="55"/>
      <c r="AN604" s="55"/>
      <c r="AO604" s="54"/>
      <c r="AP604" s="51"/>
    </row>
    <row r="605" spans="1:42">
      <c r="A605" s="53"/>
      <c r="B605" s="53"/>
      <c r="C605" s="53"/>
      <c r="D605" s="54"/>
      <c r="E605" s="54"/>
      <c r="F605" s="54"/>
      <c r="G605" s="55"/>
      <c r="H605" s="55"/>
      <c r="I605" s="55"/>
      <c r="J605" s="55"/>
      <c r="K605" s="54"/>
      <c r="L605" s="55"/>
      <c r="M605" s="55"/>
      <c r="N605" s="55"/>
      <c r="O605" s="55"/>
      <c r="P605" s="54"/>
      <c r="Q605" s="55"/>
      <c r="R605" s="55"/>
      <c r="S605" s="55"/>
      <c r="T605" s="55"/>
      <c r="U605" s="54"/>
      <c r="V605" s="55"/>
      <c r="W605" s="55"/>
      <c r="X605" s="55"/>
      <c r="Y605" s="55"/>
      <c r="Z605" s="54"/>
      <c r="AA605" s="55"/>
      <c r="AB605" s="55"/>
      <c r="AC605" s="55"/>
      <c r="AD605" s="55"/>
      <c r="AE605" s="54"/>
      <c r="AF605" s="55"/>
      <c r="AG605" s="55"/>
      <c r="AH605" s="55"/>
      <c r="AI605" s="55"/>
      <c r="AJ605" s="54"/>
      <c r="AK605" s="55"/>
      <c r="AL605" s="55"/>
      <c r="AM605" s="55"/>
      <c r="AN605" s="55"/>
      <c r="AO605" s="54"/>
      <c r="AP605" s="51"/>
    </row>
    <row r="606" spans="1:42">
      <c r="A606" s="53"/>
      <c r="B606" s="53"/>
      <c r="C606" s="53"/>
      <c r="D606" s="54"/>
      <c r="E606" s="54"/>
      <c r="F606" s="54"/>
      <c r="G606" s="55"/>
      <c r="H606" s="55"/>
      <c r="I606" s="55"/>
      <c r="J606" s="55"/>
      <c r="K606" s="54"/>
      <c r="L606" s="55"/>
      <c r="M606" s="55"/>
      <c r="N606" s="55"/>
      <c r="O606" s="55"/>
      <c r="P606" s="54"/>
      <c r="Q606" s="55"/>
      <c r="R606" s="55"/>
      <c r="S606" s="55"/>
      <c r="T606" s="55"/>
      <c r="U606" s="54"/>
      <c r="V606" s="55"/>
      <c r="W606" s="55"/>
      <c r="X606" s="55"/>
      <c r="Y606" s="55"/>
      <c r="Z606" s="54"/>
      <c r="AA606" s="55"/>
      <c r="AB606" s="55"/>
      <c r="AC606" s="55"/>
      <c r="AD606" s="55"/>
      <c r="AE606" s="54"/>
      <c r="AF606" s="55"/>
      <c r="AG606" s="55"/>
      <c r="AH606" s="55"/>
      <c r="AI606" s="55"/>
      <c r="AJ606" s="54"/>
      <c r="AK606" s="55"/>
      <c r="AL606" s="55"/>
      <c r="AM606" s="55"/>
      <c r="AN606" s="55"/>
      <c r="AO606" s="54"/>
      <c r="AP606" s="51"/>
    </row>
    <row r="607" spans="1:42">
      <c r="A607" s="53"/>
      <c r="B607" s="53"/>
      <c r="C607" s="53"/>
      <c r="D607" s="54"/>
      <c r="E607" s="54"/>
      <c r="F607" s="54"/>
      <c r="G607" s="55"/>
      <c r="H607" s="55"/>
      <c r="I607" s="55"/>
      <c r="J607" s="55"/>
      <c r="K607" s="54"/>
      <c r="L607" s="55"/>
      <c r="M607" s="55"/>
      <c r="N607" s="55"/>
      <c r="O607" s="55"/>
      <c r="P607" s="54"/>
      <c r="Q607" s="55"/>
      <c r="R607" s="55"/>
      <c r="S607" s="55"/>
      <c r="T607" s="55"/>
      <c r="U607" s="54"/>
      <c r="V607" s="55"/>
      <c r="W607" s="55"/>
      <c r="X607" s="55"/>
      <c r="Y607" s="55"/>
      <c r="Z607" s="54"/>
      <c r="AA607" s="55"/>
      <c r="AB607" s="55"/>
      <c r="AC607" s="55"/>
      <c r="AD607" s="55"/>
      <c r="AE607" s="54"/>
      <c r="AF607" s="55"/>
      <c r="AG607" s="55"/>
      <c r="AH607" s="55"/>
      <c r="AI607" s="55"/>
      <c r="AJ607" s="54"/>
      <c r="AK607" s="55"/>
      <c r="AL607" s="55"/>
      <c r="AM607" s="55"/>
      <c r="AN607" s="55"/>
      <c r="AO607" s="54"/>
      <c r="AP607" s="51"/>
    </row>
    <row r="608" spans="1:42">
      <c r="A608" s="53"/>
      <c r="B608" s="53"/>
      <c r="C608" s="53"/>
      <c r="D608" s="54"/>
      <c r="E608" s="54"/>
      <c r="F608" s="54"/>
      <c r="G608" s="55"/>
      <c r="H608" s="55"/>
      <c r="I608" s="55"/>
      <c r="J608" s="55"/>
      <c r="K608" s="54"/>
      <c r="L608" s="55"/>
      <c r="M608" s="55"/>
      <c r="N608" s="55"/>
      <c r="O608" s="55"/>
      <c r="P608" s="54"/>
      <c r="Q608" s="55"/>
      <c r="R608" s="55"/>
      <c r="S608" s="55"/>
      <c r="T608" s="55"/>
      <c r="U608" s="54"/>
      <c r="V608" s="55"/>
      <c r="W608" s="55"/>
      <c r="X608" s="55"/>
      <c r="Y608" s="55"/>
      <c r="Z608" s="54"/>
      <c r="AA608" s="55"/>
      <c r="AB608" s="55"/>
      <c r="AC608" s="55"/>
      <c r="AD608" s="55"/>
      <c r="AE608" s="54"/>
      <c r="AF608" s="55"/>
      <c r="AG608" s="55"/>
      <c r="AH608" s="55"/>
      <c r="AI608" s="55"/>
      <c r="AJ608" s="54"/>
      <c r="AK608" s="55"/>
      <c r="AL608" s="55"/>
      <c r="AM608" s="55"/>
      <c r="AN608" s="55"/>
      <c r="AO608" s="54"/>
      <c r="AP608" s="51"/>
    </row>
    <row r="609" spans="1:42">
      <c r="A609" s="53"/>
      <c r="B609" s="53"/>
      <c r="C609" s="53"/>
      <c r="D609" s="54"/>
      <c r="E609" s="54"/>
      <c r="F609" s="54"/>
      <c r="G609" s="55"/>
      <c r="H609" s="55"/>
      <c r="I609" s="55"/>
      <c r="J609" s="55"/>
      <c r="K609" s="54"/>
      <c r="L609" s="55"/>
      <c r="M609" s="55"/>
      <c r="N609" s="55"/>
      <c r="O609" s="55"/>
      <c r="P609" s="54"/>
      <c r="Q609" s="55"/>
      <c r="R609" s="55"/>
      <c r="S609" s="55"/>
      <c r="T609" s="55"/>
      <c r="U609" s="54"/>
      <c r="V609" s="55"/>
      <c r="W609" s="55"/>
      <c r="X609" s="55"/>
      <c r="Y609" s="55"/>
      <c r="Z609" s="54"/>
      <c r="AA609" s="55"/>
      <c r="AB609" s="55"/>
      <c r="AC609" s="55"/>
      <c r="AD609" s="55"/>
      <c r="AE609" s="54"/>
      <c r="AF609" s="55"/>
      <c r="AG609" s="55"/>
      <c r="AH609" s="55"/>
      <c r="AI609" s="55"/>
      <c r="AJ609" s="54"/>
      <c r="AK609" s="55"/>
      <c r="AL609" s="55"/>
      <c r="AM609" s="55"/>
      <c r="AN609" s="55"/>
      <c r="AO609" s="54"/>
      <c r="AP609" s="51"/>
    </row>
    <row r="610" spans="1:42">
      <c r="A610" s="53"/>
      <c r="B610" s="53"/>
      <c r="C610" s="53"/>
      <c r="D610" s="54"/>
      <c r="E610" s="54"/>
      <c r="F610" s="54"/>
      <c r="G610" s="55"/>
      <c r="H610" s="55"/>
      <c r="I610" s="55"/>
      <c r="J610" s="55"/>
      <c r="K610" s="54"/>
      <c r="L610" s="55"/>
      <c r="M610" s="55"/>
      <c r="N610" s="55"/>
      <c r="O610" s="55"/>
      <c r="P610" s="54"/>
      <c r="Q610" s="55"/>
      <c r="R610" s="55"/>
      <c r="S610" s="55"/>
      <c r="T610" s="55"/>
      <c r="U610" s="54"/>
      <c r="V610" s="55"/>
      <c r="W610" s="55"/>
      <c r="X610" s="55"/>
      <c r="Y610" s="55"/>
      <c r="Z610" s="54"/>
      <c r="AA610" s="55"/>
      <c r="AB610" s="55"/>
      <c r="AC610" s="55"/>
      <c r="AD610" s="55"/>
      <c r="AE610" s="54"/>
      <c r="AF610" s="55"/>
      <c r="AG610" s="55"/>
      <c r="AH610" s="55"/>
      <c r="AI610" s="55"/>
      <c r="AJ610" s="54"/>
      <c r="AK610" s="55"/>
      <c r="AL610" s="55"/>
      <c r="AM610" s="55"/>
      <c r="AN610" s="55"/>
      <c r="AO610" s="54"/>
      <c r="AP610" s="51"/>
    </row>
    <row r="611" spans="1:42">
      <c r="A611" s="53"/>
      <c r="B611" s="53"/>
      <c r="C611" s="53"/>
      <c r="D611" s="54"/>
      <c r="E611" s="54"/>
      <c r="F611" s="54"/>
      <c r="G611" s="55"/>
      <c r="H611" s="55"/>
      <c r="I611" s="55"/>
      <c r="J611" s="55"/>
      <c r="K611" s="54"/>
      <c r="L611" s="55"/>
      <c r="M611" s="55"/>
      <c r="N611" s="55"/>
      <c r="O611" s="55"/>
      <c r="P611" s="54"/>
      <c r="Q611" s="55"/>
      <c r="R611" s="55"/>
      <c r="S611" s="55"/>
      <c r="T611" s="55"/>
      <c r="U611" s="54"/>
      <c r="V611" s="55"/>
      <c r="W611" s="55"/>
      <c r="X611" s="55"/>
      <c r="Y611" s="55"/>
      <c r="Z611" s="54"/>
      <c r="AA611" s="55"/>
      <c r="AB611" s="55"/>
      <c r="AC611" s="55"/>
      <c r="AD611" s="55"/>
      <c r="AE611" s="54"/>
      <c r="AF611" s="55"/>
      <c r="AG611" s="55"/>
      <c r="AH611" s="55"/>
      <c r="AI611" s="55"/>
      <c r="AJ611" s="54"/>
      <c r="AK611" s="55"/>
      <c r="AL611" s="55"/>
      <c r="AM611" s="55"/>
      <c r="AN611" s="55"/>
      <c r="AO611" s="54"/>
      <c r="AP611" s="51"/>
    </row>
    <row r="612" spans="1:42">
      <c r="A612" s="53"/>
      <c r="B612" s="53"/>
      <c r="C612" s="53"/>
      <c r="D612" s="54"/>
      <c r="E612" s="54"/>
      <c r="F612" s="54"/>
      <c r="G612" s="55"/>
      <c r="H612" s="55"/>
      <c r="I612" s="55"/>
      <c r="J612" s="55"/>
      <c r="K612" s="54"/>
      <c r="L612" s="55"/>
      <c r="M612" s="55"/>
      <c r="N612" s="55"/>
      <c r="O612" s="55"/>
      <c r="P612" s="54"/>
      <c r="Q612" s="55"/>
      <c r="R612" s="55"/>
      <c r="S612" s="55"/>
      <c r="T612" s="55"/>
      <c r="U612" s="54"/>
      <c r="V612" s="55"/>
      <c r="W612" s="55"/>
      <c r="X612" s="55"/>
      <c r="Y612" s="55"/>
      <c r="Z612" s="54"/>
      <c r="AA612" s="55"/>
      <c r="AB612" s="55"/>
      <c r="AC612" s="55"/>
      <c r="AD612" s="55"/>
      <c r="AE612" s="54"/>
      <c r="AF612" s="55"/>
      <c r="AG612" s="55"/>
      <c r="AH612" s="55"/>
      <c r="AI612" s="55"/>
      <c r="AJ612" s="54"/>
      <c r="AK612" s="55"/>
      <c r="AL612" s="55"/>
      <c r="AM612" s="55"/>
      <c r="AN612" s="55"/>
      <c r="AO612" s="54"/>
      <c r="AP612" s="51"/>
    </row>
    <row r="613" spans="1:42">
      <c r="A613" s="53"/>
      <c r="B613" s="53"/>
      <c r="C613" s="53"/>
      <c r="D613" s="54"/>
      <c r="E613" s="54"/>
      <c r="F613" s="54"/>
      <c r="G613" s="55"/>
      <c r="H613" s="55"/>
      <c r="I613" s="55"/>
      <c r="J613" s="55"/>
      <c r="K613" s="54"/>
      <c r="L613" s="55"/>
      <c r="M613" s="55"/>
      <c r="N613" s="55"/>
      <c r="O613" s="55"/>
      <c r="P613" s="54"/>
      <c r="Q613" s="55"/>
      <c r="R613" s="55"/>
      <c r="S613" s="55"/>
      <c r="T613" s="55"/>
      <c r="U613" s="54"/>
      <c r="V613" s="55"/>
      <c r="W613" s="55"/>
      <c r="X613" s="55"/>
      <c r="Y613" s="55"/>
      <c r="Z613" s="54"/>
      <c r="AA613" s="55"/>
      <c r="AB613" s="55"/>
      <c r="AC613" s="55"/>
      <c r="AD613" s="55"/>
      <c r="AE613" s="54"/>
      <c r="AF613" s="55"/>
      <c r="AG613" s="55"/>
      <c r="AH613" s="55"/>
      <c r="AI613" s="55"/>
      <c r="AJ613" s="54"/>
      <c r="AK613" s="55"/>
      <c r="AL613" s="55"/>
      <c r="AM613" s="55"/>
      <c r="AN613" s="55"/>
      <c r="AO613" s="54"/>
      <c r="AP613" s="51"/>
    </row>
    <row r="614" spans="1:42">
      <c r="A614" s="53"/>
      <c r="B614" s="53"/>
      <c r="C614" s="53"/>
      <c r="D614" s="54"/>
      <c r="E614" s="54"/>
      <c r="F614" s="54"/>
      <c r="G614" s="55"/>
      <c r="H614" s="55"/>
      <c r="I614" s="55"/>
      <c r="J614" s="55"/>
      <c r="K614" s="54"/>
      <c r="L614" s="55"/>
      <c r="M614" s="55"/>
      <c r="N614" s="55"/>
      <c r="O614" s="55"/>
      <c r="P614" s="54"/>
      <c r="Q614" s="55"/>
      <c r="R614" s="55"/>
      <c r="S614" s="55"/>
      <c r="T614" s="55"/>
      <c r="U614" s="54"/>
      <c r="V614" s="55"/>
      <c r="W614" s="55"/>
      <c r="X614" s="55"/>
      <c r="Y614" s="55"/>
      <c r="Z614" s="54"/>
      <c r="AA614" s="55"/>
      <c r="AB614" s="55"/>
      <c r="AC614" s="55"/>
      <c r="AD614" s="55"/>
      <c r="AE614" s="54"/>
      <c r="AF614" s="55"/>
      <c r="AG614" s="55"/>
      <c r="AH614" s="55"/>
      <c r="AI614" s="55"/>
      <c r="AJ614" s="54"/>
      <c r="AK614" s="55"/>
      <c r="AL614" s="55"/>
      <c r="AM614" s="55"/>
      <c r="AN614" s="55"/>
      <c r="AO614" s="54"/>
      <c r="AP614" s="51"/>
    </row>
    <row r="615" spans="1:42">
      <c r="A615" s="53"/>
      <c r="B615" s="53"/>
      <c r="C615" s="53"/>
      <c r="D615" s="54"/>
      <c r="E615" s="54"/>
      <c r="F615" s="54"/>
      <c r="G615" s="55"/>
      <c r="H615" s="55"/>
      <c r="I615" s="55"/>
      <c r="J615" s="55"/>
      <c r="K615" s="54"/>
      <c r="L615" s="55"/>
      <c r="M615" s="55"/>
      <c r="N615" s="55"/>
      <c r="O615" s="55"/>
      <c r="P615" s="54"/>
      <c r="Q615" s="55"/>
      <c r="R615" s="55"/>
      <c r="S615" s="55"/>
      <c r="T615" s="55"/>
      <c r="U615" s="54"/>
      <c r="V615" s="55"/>
      <c r="W615" s="55"/>
      <c r="X615" s="55"/>
      <c r="Y615" s="55"/>
      <c r="Z615" s="54"/>
      <c r="AA615" s="55"/>
      <c r="AB615" s="55"/>
      <c r="AC615" s="55"/>
      <c r="AD615" s="55"/>
      <c r="AE615" s="54"/>
      <c r="AF615" s="55"/>
      <c r="AG615" s="55"/>
      <c r="AH615" s="55"/>
      <c r="AI615" s="55"/>
      <c r="AJ615" s="54"/>
      <c r="AK615" s="55"/>
      <c r="AL615" s="55"/>
      <c r="AM615" s="55"/>
      <c r="AN615" s="55"/>
      <c r="AO615" s="54"/>
      <c r="AP615" s="51"/>
    </row>
    <row r="616" spans="1:42">
      <c r="A616" s="53"/>
      <c r="B616" s="53"/>
      <c r="C616" s="53"/>
      <c r="D616" s="54"/>
      <c r="E616" s="54"/>
      <c r="F616" s="54"/>
      <c r="G616" s="55"/>
      <c r="H616" s="55"/>
      <c r="I616" s="55"/>
      <c r="J616" s="55"/>
      <c r="K616" s="54"/>
      <c r="L616" s="55"/>
      <c r="M616" s="55"/>
      <c r="N616" s="55"/>
      <c r="O616" s="55"/>
      <c r="P616" s="54"/>
      <c r="Q616" s="55"/>
      <c r="R616" s="55"/>
      <c r="S616" s="55"/>
      <c r="T616" s="55"/>
      <c r="U616" s="54"/>
      <c r="V616" s="55"/>
      <c r="W616" s="55"/>
      <c r="X616" s="55"/>
      <c r="Y616" s="55"/>
      <c r="Z616" s="54"/>
      <c r="AA616" s="55"/>
      <c r="AB616" s="55"/>
      <c r="AC616" s="55"/>
      <c r="AD616" s="55"/>
      <c r="AE616" s="54"/>
      <c r="AF616" s="55"/>
      <c r="AG616" s="55"/>
      <c r="AH616" s="55"/>
      <c r="AI616" s="55"/>
      <c r="AJ616" s="54"/>
      <c r="AK616" s="55"/>
      <c r="AL616" s="55"/>
      <c r="AM616" s="55"/>
      <c r="AN616" s="55"/>
      <c r="AO616" s="54"/>
      <c r="AP616" s="51"/>
    </row>
    <row r="617" spans="1:42">
      <c r="A617" s="53"/>
      <c r="B617" s="53"/>
      <c r="C617" s="53"/>
      <c r="D617" s="54"/>
      <c r="E617" s="54"/>
      <c r="F617" s="54"/>
      <c r="G617" s="55"/>
      <c r="H617" s="55"/>
      <c r="I617" s="55"/>
      <c r="J617" s="55"/>
      <c r="K617" s="54"/>
      <c r="L617" s="55"/>
      <c r="M617" s="55"/>
      <c r="N617" s="55"/>
      <c r="O617" s="55"/>
      <c r="P617" s="54"/>
      <c r="Q617" s="55"/>
      <c r="R617" s="55"/>
      <c r="S617" s="55"/>
      <c r="T617" s="55"/>
      <c r="U617" s="54"/>
      <c r="V617" s="55"/>
      <c r="W617" s="55"/>
      <c r="X617" s="55"/>
      <c r="Y617" s="55"/>
      <c r="Z617" s="54"/>
      <c r="AA617" s="55"/>
      <c r="AB617" s="55"/>
      <c r="AC617" s="55"/>
      <c r="AD617" s="55"/>
      <c r="AE617" s="54"/>
      <c r="AF617" s="55"/>
      <c r="AG617" s="55"/>
      <c r="AH617" s="55"/>
      <c r="AI617" s="55"/>
      <c r="AJ617" s="54"/>
      <c r="AK617" s="55"/>
      <c r="AL617" s="55"/>
      <c r="AM617" s="55"/>
      <c r="AN617" s="55"/>
      <c r="AO617" s="54"/>
      <c r="AP617" s="51"/>
    </row>
    <row r="618" spans="1:42">
      <c r="A618" s="53"/>
      <c r="B618" s="53"/>
      <c r="C618" s="53"/>
      <c r="D618" s="54"/>
      <c r="E618" s="54"/>
      <c r="F618" s="54"/>
      <c r="G618" s="55"/>
      <c r="H618" s="55"/>
      <c r="I618" s="55"/>
      <c r="J618" s="55"/>
      <c r="K618" s="54"/>
      <c r="L618" s="55"/>
      <c r="M618" s="55"/>
      <c r="N618" s="55"/>
      <c r="O618" s="55"/>
      <c r="P618" s="54"/>
      <c r="Q618" s="55"/>
      <c r="R618" s="55"/>
      <c r="S618" s="55"/>
      <c r="T618" s="55"/>
      <c r="U618" s="54"/>
      <c r="V618" s="55"/>
      <c r="W618" s="55"/>
      <c r="X618" s="55"/>
      <c r="Y618" s="55"/>
      <c r="Z618" s="54"/>
      <c r="AA618" s="55"/>
      <c r="AB618" s="55"/>
      <c r="AC618" s="55"/>
      <c r="AD618" s="55"/>
      <c r="AE618" s="54"/>
      <c r="AF618" s="55"/>
      <c r="AG618" s="55"/>
      <c r="AH618" s="55"/>
      <c r="AI618" s="55"/>
      <c r="AJ618" s="54"/>
      <c r="AK618" s="55"/>
      <c r="AL618" s="55"/>
      <c r="AM618" s="55"/>
      <c r="AN618" s="55"/>
      <c r="AO618" s="54"/>
      <c r="AP618" s="51"/>
    </row>
    <row r="619" spans="1:42">
      <c r="A619" s="53"/>
      <c r="B619" s="53"/>
      <c r="C619" s="53"/>
      <c r="D619" s="54"/>
      <c r="E619" s="54"/>
      <c r="F619" s="54"/>
      <c r="G619" s="55"/>
      <c r="H619" s="55"/>
      <c r="I619" s="55"/>
      <c r="J619" s="55"/>
      <c r="K619" s="54"/>
      <c r="L619" s="55"/>
      <c r="M619" s="55"/>
      <c r="N619" s="55"/>
      <c r="O619" s="55"/>
      <c r="P619" s="54"/>
      <c r="Q619" s="55"/>
      <c r="R619" s="55"/>
      <c r="S619" s="55"/>
      <c r="T619" s="55"/>
      <c r="U619" s="54"/>
      <c r="V619" s="55"/>
      <c r="W619" s="55"/>
      <c r="X619" s="55"/>
      <c r="Y619" s="55"/>
      <c r="Z619" s="54"/>
      <c r="AA619" s="55"/>
      <c r="AB619" s="55"/>
      <c r="AC619" s="55"/>
      <c r="AD619" s="55"/>
      <c r="AE619" s="54"/>
      <c r="AF619" s="55"/>
      <c r="AG619" s="55"/>
      <c r="AH619" s="55"/>
      <c r="AI619" s="55"/>
      <c r="AJ619" s="54"/>
      <c r="AK619" s="55"/>
      <c r="AL619" s="55"/>
      <c r="AM619" s="55"/>
      <c r="AN619" s="55"/>
      <c r="AO619" s="54"/>
      <c r="AP619" s="51"/>
    </row>
    <row r="620" spans="1:42">
      <c r="A620" s="53"/>
      <c r="B620" s="53"/>
      <c r="C620" s="53"/>
      <c r="D620" s="54"/>
      <c r="E620" s="54"/>
      <c r="F620" s="54"/>
      <c r="G620" s="55"/>
      <c r="H620" s="55"/>
      <c r="I620" s="55"/>
      <c r="J620" s="55"/>
      <c r="K620" s="54"/>
      <c r="L620" s="55"/>
      <c r="M620" s="55"/>
      <c r="N620" s="55"/>
      <c r="O620" s="55"/>
      <c r="P620" s="54"/>
      <c r="Q620" s="55"/>
      <c r="R620" s="55"/>
      <c r="S620" s="55"/>
      <c r="T620" s="55"/>
      <c r="U620" s="54"/>
      <c r="V620" s="55"/>
      <c r="W620" s="55"/>
      <c r="X620" s="55"/>
      <c r="Y620" s="55"/>
      <c r="Z620" s="54"/>
      <c r="AA620" s="55"/>
      <c r="AB620" s="55"/>
      <c r="AC620" s="55"/>
      <c r="AD620" s="55"/>
      <c r="AE620" s="54"/>
      <c r="AF620" s="55"/>
      <c r="AG620" s="55"/>
      <c r="AH620" s="55"/>
      <c r="AI620" s="55"/>
      <c r="AJ620" s="54"/>
      <c r="AK620" s="55"/>
      <c r="AL620" s="55"/>
      <c r="AM620" s="55"/>
      <c r="AN620" s="55"/>
      <c r="AO620" s="54"/>
      <c r="AP620" s="51"/>
    </row>
    <row r="621" spans="1:42">
      <c r="A621" s="53"/>
      <c r="B621" s="53"/>
      <c r="C621" s="53"/>
      <c r="D621" s="54"/>
      <c r="E621" s="54"/>
      <c r="F621" s="54"/>
      <c r="G621" s="55"/>
      <c r="H621" s="55"/>
      <c r="I621" s="55"/>
      <c r="J621" s="55"/>
      <c r="K621" s="54"/>
      <c r="L621" s="55"/>
      <c r="M621" s="55"/>
      <c r="N621" s="55"/>
      <c r="O621" s="55"/>
      <c r="P621" s="54"/>
      <c r="Q621" s="55"/>
      <c r="R621" s="55"/>
      <c r="S621" s="55"/>
      <c r="T621" s="55"/>
      <c r="U621" s="54"/>
      <c r="V621" s="55"/>
      <c r="W621" s="55"/>
      <c r="X621" s="55"/>
      <c r="Y621" s="55"/>
      <c r="Z621" s="54"/>
      <c r="AA621" s="55"/>
      <c r="AB621" s="55"/>
      <c r="AC621" s="55"/>
      <c r="AD621" s="55"/>
      <c r="AE621" s="54"/>
      <c r="AF621" s="55"/>
      <c r="AG621" s="55"/>
      <c r="AH621" s="55"/>
      <c r="AI621" s="55"/>
      <c r="AJ621" s="54"/>
      <c r="AK621" s="55"/>
      <c r="AL621" s="55"/>
      <c r="AM621" s="55"/>
      <c r="AN621" s="55"/>
      <c r="AO621" s="54"/>
      <c r="AP621" s="51"/>
    </row>
    <row r="622" spans="1:42">
      <c r="A622" s="53"/>
      <c r="B622" s="53"/>
      <c r="C622" s="53"/>
      <c r="D622" s="54"/>
      <c r="E622" s="54"/>
      <c r="F622" s="54"/>
      <c r="G622" s="55"/>
      <c r="H622" s="55"/>
      <c r="I622" s="55"/>
      <c r="J622" s="55"/>
      <c r="K622" s="54"/>
      <c r="L622" s="55"/>
      <c r="M622" s="55"/>
      <c r="N622" s="55"/>
      <c r="O622" s="55"/>
      <c r="P622" s="54"/>
      <c r="Q622" s="55"/>
      <c r="R622" s="55"/>
      <c r="S622" s="55"/>
      <c r="T622" s="55"/>
      <c r="U622" s="54"/>
      <c r="V622" s="55"/>
      <c r="W622" s="55"/>
      <c r="X622" s="55"/>
      <c r="Y622" s="55"/>
      <c r="Z622" s="54"/>
      <c r="AA622" s="55"/>
      <c r="AB622" s="55"/>
      <c r="AC622" s="55"/>
      <c r="AD622" s="55"/>
      <c r="AE622" s="54"/>
      <c r="AF622" s="55"/>
      <c r="AG622" s="55"/>
      <c r="AH622" s="55"/>
      <c r="AI622" s="55"/>
      <c r="AJ622" s="54"/>
      <c r="AK622" s="55"/>
      <c r="AL622" s="55"/>
      <c r="AM622" s="55"/>
      <c r="AN622" s="55"/>
      <c r="AO622" s="54"/>
      <c r="AP622" s="51"/>
    </row>
    <row r="623" spans="1:42">
      <c r="A623" s="53"/>
      <c r="B623" s="53"/>
      <c r="C623" s="53"/>
      <c r="D623" s="54"/>
      <c r="E623" s="54"/>
      <c r="F623" s="54"/>
      <c r="G623" s="55"/>
      <c r="H623" s="55"/>
      <c r="I623" s="55"/>
      <c r="J623" s="55"/>
      <c r="K623" s="54"/>
      <c r="L623" s="55"/>
      <c r="M623" s="55"/>
      <c r="N623" s="55"/>
      <c r="O623" s="55"/>
      <c r="P623" s="54"/>
      <c r="Q623" s="55"/>
      <c r="R623" s="55"/>
      <c r="S623" s="55"/>
      <c r="T623" s="55"/>
      <c r="U623" s="54"/>
      <c r="V623" s="55"/>
      <c r="W623" s="55"/>
      <c r="X623" s="55"/>
      <c r="Y623" s="55"/>
      <c r="Z623" s="54"/>
      <c r="AA623" s="55"/>
      <c r="AB623" s="55"/>
      <c r="AC623" s="55"/>
      <c r="AD623" s="55"/>
      <c r="AE623" s="54"/>
      <c r="AF623" s="55"/>
      <c r="AG623" s="55"/>
      <c r="AH623" s="55"/>
      <c r="AI623" s="55"/>
      <c r="AJ623" s="54"/>
      <c r="AK623" s="55"/>
      <c r="AL623" s="55"/>
      <c r="AM623" s="55"/>
      <c r="AN623" s="55"/>
      <c r="AO623" s="54"/>
      <c r="AP623" s="51"/>
    </row>
    <row r="624" spans="1:42">
      <c r="A624" s="53"/>
      <c r="B624" s="53"/>
      <c r="C624" s="53"/>
      <c r="D624" s="54"/>
      <c r="E624" s="54"/>
      <c r="F624" s="54"/>
      <c r="G624" s="55"/>
      <c r="H624" s="55"/>
      <c r="I624" s="55"/>
      <c r="J624" s="55"/>
      <c r="K624" s="54"/>
      <c r="L624" s="55"/>
      <c r="M624" s="55"/>
      <c r="N624" s="55"/>
      <c r="O624" s="55"/>
      <c r="P624" s="54"/>
      <c r="Q624" s="55"/>
      <c r="R624" s="55"/>
      <c r="S624" s="55"/>
      <c r="T624" s="55"/>
      <c r="U624" s="54"/>
      <c r="V624" s="55"/>
      <c r="W624" s="55"/>
      <c r="X624" s="55"/>
      <c r="Y624" s="55"/>
      <c r="Z624" s="54"/>
      <c r="AA624" s="55"/>
      <c r="AB624" s="55"/>
      <c r="AC624" s="55"/>
      <c r="AD624" s="55"/>
      <c r="AE624" s="54"/>
      <c r="AF624" s="55"/>
      <c r="AG624" s="55"/>
      <c r="AH624" s="55"/>
      <c r="AI624" s="55"/>
      <c r="AJ624" s="54"/>
      <c r="AK624" s="55"/>
      <c r="AL624" s="55"/>
      <c r="AM624" s="55"/>
      <c r="AN624" s="55"/>
      <c r="AO624" s="54"/>
      <c r="AP624" s="51"/>
    </row>
    <row r="625" spans="1:42">
      <c r="A625" s="53"/>
      <c r="B625" s="53"/>
      <c r="C625" s="53"/>
      <c r="D625" s="54"/>
      <c r="E625" s="54"/>
      <c r="F625" s="54"/>
      <c r="G625" s="55"/>
      <c r="H625" s="55"/>
      <c r="I625" s="55"/>
      <c r="J625" s="55"/>
      <c r="K625" s="54"/>
      <c r="L625" s="55"/>
      <c r="M625" s="55"/>
      <c r="N625" s="55"/>
      <c r="O625" s="55"/>
      <c r="P625" s="54"/>
      <c r="Q625" s="55"/>
      <c r="R625" s="55"/>
      <c r="S625" s="55"/>
      <c r="T625" s="55"/>
      <c r="U625" s="54"/>
      <c r="V625" s="55"/>
      <c r="W625" s="55"/>
      <c r="X625" s="55"/>
      <c r="Y625" s="55"/>
      <c r="Z625" s="54"/>
      <c r="AA625" s="55"/>
      <c r="AB625" s="55"/>
      <c r="AC625" s="55"/>
      <c r="AD625" s="55"/>
      <c r="AE625" s="54"/>
      <c r="AF625" s="55"/>
      <c r="AG625" s="55"/>
      <c r="AH625" s="55"/>
      <c r="AI625" s="55"/>
      <c r="AJ625" s="54"/>
      <c r="AK625" s="55"/>
      <c r="AL625" s="55"/>
      <c r="AM625" s="55"/>
      <c r="AN625" s="55"/>
      <c r="AO625" s="54"/>
      <c r="AP625" s="51"/>
    </row>
    <row r="626" spans="1:42">
      <c r="A626" s="53"/>
      <c r="B626" s="53"/>
      <c r="C626" s="53"/>
      <c r="D626" s="54"/>
      <c r="E626" s="54"/>
      <c r="F626" s="54"/>
      <c r="G626" s="55"/>
      <c r="H626" s="55"/>
      <c r="I626" s="55"/>
      <c r="J626" s="55"/>
      <c r="K626" s="54"/>
      <c r="L626" s="55"/>
      <c r="M626" s="55"/>
      <c r="N626" s="55"/>
      <c r="O626" s="55"/>
      <c r="P626" s="54"/>
      <c r="Q626" s="55"/>
      <c r="R626" s="55"/>
      <c r="S626" s="55"/>
      <c r="T626" s="55"/>
      <c r="U626" s="54"/>
      <c r="V626" s="55"/>
      <c r="W626" s="55"/>
      <c r="X626" s="55"/>
      <c r="Y626" s="55"/>
      <c r="Z626" s="54"/>
      <c r="AA626" s="55"/>
      <c r="AB626" s="55"/>
      <c r="AC626" s="55"/>
      <c r="AD626" s="55"/>
      <c r="AE626" s="54"/>
      <c r="AF626" s="55"/>
      <c r="AG626" s="55"/>
      <c r="AH626" s="55"/>
      <c r="AI626" s="55"/>
      <c r="AJ626" s="54"/>
      <c r="AK626" s="55"/>
      <c r="AL626" s="55"/>
      <c r="AM626" s="55"/>
      <c r="AN626" s="55"/>
      <c r="AO626" s="54"/>
      <c r="AP626" s="51"/>
    </row>
    <row r="627" spans="1:42">
      <c r="A627" s="53"/>
      <c r="B627" s="53"/>
      <c r="C627" s="53"/>
      <c r="D627" s="54"/>
      <c r="E627" s="54"/>
      <c r="F627" s="54"/>
      <c r="G627" s="55"/>
      <c r="H627" s="55"/>
      <c r="I627" s="55"/>
      <c r="J627" s="55"/>
      <c r="K627" s="54"/>
      <c r="L627" s="55"/>
      <c r="M627" s="55"/>
      <c r="N627" s="55"/>
      <c r="O627" s="55"/>
      <c r="P627" s="54"/>
      <c r="Q627" s="55"/>
      <c r="R627" s="55"/>
      <c r="S627" s="55"/>
      <c r="T627" s="55"/>
      <c r="U627" s="54"/>
      <c r="V627" s="55"/>
      <c r="W627" s="55"/>
      <c r="X627" s="55"/>
      <c r="Y627" s="55"/>
      <c r="Z627" s="54"/>
      <c r="AA627" s="55"/>
      <c r="AB627" s="55"/>
      <c r="AC627" s="55"/>
      <c r="AD627" s="55"/>
      <c r="AE627" s="54"/>
      <c r="AF627" s="55"/>
      <c r="AG627" s="55"/>
      <c r="AH627" s="55"/>
      <c r="AI627" s="55"/>
      <c r="AJ627" s="54"/>
      <c r="AK627" s="55"/>
      <c r="AL627" s="55"/>
      <c r="AM627" s="55"/>
      <c r="AN627" s="55"/>
      <c r="AO627" s="54"/>
      <c r="AP627" s="51"/>
    </row>
    <row r="628" spans="1:42">
      <c r="A628" s="53"/>
      <c r="B628" s="53"/>
      <c r="C628" s="53"/>
      <c r="D628" s="54"/>
      <c r="E628" s="54"/>
      <c r="F628" s="54"/>
      <c r="G628" s="55"/>
      <c r="H628" s="55"/>
      <c r="I628" s="55"/>
      <c r="J628" s="55"/>
      <c r="K628" s="54"/>
      <c r="L628" s="55"/>
      <c r="M628" s="55"/>
      <c r="N628" s="55"/>
      <c r="O628" s="55"/>
      <c r="P628" s="54"/>
      <c r="Q628" s="55"/>
      <c r="R628" s="55"/>
      <c r="S628" s="55"/>
      <c r="T628" s="55"/>
      <c r="U628" s="54"/>
      <c r="V628" s="55"/>
      <c r="W628" s="55"/>
      <c r="X628" s="55"/>
      <c r="Y628" s="55"/>
      <c r="Z628" s="54"/>
      <c r="AA628" s="55"/>
      <c r="AB628" s="55"/>
      <c r="AC628" s="55"/>
      <c r="AD628" s="55"/>
      <c r="AE628" s="54"/>
      <c r="AF628" s="55"/>
      <c r="AG628" s="55"/>
      <c r="AH628" s="55"/>
      <c r="AI628" s="55"/>
      <c r="AJ628" s="54"/>
      <c r="AK628" s="55"/>
      <c r="AL628" s="55"/>
      <c r="AM628" s="55"/>
      <c r="AN628" s="55"/>
      <c r="AO628" s="54"/>
      <c r="AP628" s="51"/>
    </row>
    <row r="629" spans="1:42">
      <c r="A629" s="53"/>
      <c r="B629" s="53"/>
      <c r="C629" s="53"/>
      <c r="D629" s="54"/>
      <c r="E629" s="54"/>
      <c r="F629" s="54"/>
      <c r="G629" s="55"/>
      <c r="H629" s="55"/>
      <c r="I629" s="55"/>
      <c r="J629" s="55"/>
      <c r="K629" s="54"/>
      <c r="L629" s="55"/>
      <c r="M629" s="55"/>
      <c r="N629" s="55"/>
      <c r="O629" s="55"/>
      <c r="P629" s="54"/>
      <c r="Q629" s="55"/>
      <c r="R629" s="55"/>
      <c r="S629" s="55"/>
      <c r="T629" s="55"/>
      <c r="U629" s="54"/>
      <c r="V629" s="55"/>
      <c r="W629" s="55"/>
      <c r="X629" s="55"/>
      <c r="Y629" s="55"/>
      <c r="Z629" s="54"/>
      <c r="AA629" s="55"/>
      <c r="AB629" s="55"/>
      <c r="AC629" s="55"/>
      <c r="AD629" s="55"/>
      <c r="AE629" s="54"/>
      <c r="AF629" s="55"/>
      <c r="AG629" s="55"/>
      <c r="AH629" s="55"/>
      <c r="AI629" s="55"/>
      <c r="AJ629" s="54"/>
      <c r="AK629" s="55"/>
      <c r="AL629" s="55"/>
      <c r="AM629" s="55"/>
      <c r="AN629" s="55"/>
      <c r="AO629" s="54"/>
      <c r="AP629" s="51"/>
    </row>
    <row r="630" spans="1:42">
      <c r="A630" s="53"/>
      <c r="B630" s="53"/>
      <c r="C630" s="53"/>
      <c r="D630" s="54"/>
      <c r="E630" s="54"/>
      <c r="F630" s="54"/>
      <c r="G630" s="55"/>
      <c r="H630" s="55"/>
      <c r="I630" s="55"/>
      <c r="J630" s="55"/>
      <c r="K630" s="54"/>
      <c r="L630" s="55"/>
      <c r="M630" s="55"/>
      <c r="N630" s="55"/>
      <c r="O630" s="55"/>
      <c r="P630" s="54"/>
      <c r="Q630" s="55"/>
      <c r="R630" s="55"/>
      <c r="S630" s="55"/>
      <c r="T630" s="55"/>
      <c r="U630" s="54"/>
      <c r="V630" s="55"/>
      <c r="W630" s="55"/>
      <c r="X630" s="55"/>
      <c r="Y630" s="55"/>
      <c r="Z630" s="54"/>
      <c r="AA630" s="55"/>
      <c r="AB630" s="55"/>
      <c r="AC630" s="55"/>
      <c r="AD630" s="55"/>
      <c r="AE630" s="54"/>
      <c r="AF630" s="55"/>
      <c r="AG630" s="55"/>
      <c r="AH630" s="55"/>
      <c r="AI630" s="55"/>
      <c r="AJ630" s="54"/>
      <c r="AK630" s="55"/>
      <c r="AL630" s="55"/>
      <c r="AM630" s="55"/>
      <c r="AN630" s="55"/>
      <c r="AO630" s="54"/>
      <c r="AP630" s="51"/>
    </row>
    <row r="631" spans="1:42">
      <c r="A631" s="53"/>
      <c r="B631" s="53"/>
      <c r="C631" s="53"/>
      <c r="D631" s="54"/>
      <c r="E631" s="54"/>
      <c r="F631" s="54"/>
      <c r="G631" s="55"/>
      <c r="H631" s="55"/>
      <c r="I631" s="55"/>
      <c r="J631" s="55"/>
      <c r="K631" s="54"/>
      <c r="L631" s="55"/>
      <c r="M631" s="55"/>
      <c r="N631" s="55"/>
      <c r="O631" s="55"/>
      <c r="P631" s="54"/>
      <c r="Q631" s="55"/>
      <c r="R631" s="55"/>
      <c r="S631" s="55"/>
      <c r="T631" s="55"/>
      <c r="U631" s="54"/>
      <c r="V631" s="55"/>
      <c r="W631" s="55"/>
      <c r="X631" s="55"/>
      <c r="Y631" s="55"/>
      <c r="Z631" s="54"/>
      <c r="AA631" s="55"/>
      <c r="AB631" s="55"/>
      <c r="AC631" s="55"/>
      <c r="AD631" s="55"/>
      <c r="AE631" s="54"/>
      <c r="AF631" s="55"/>
      <c r="AG631" s="55"/>
      <c r="AH631" s="55"/>
      <c r="AI631" s="55"/>
      <c r="AJ631" s="54"/>
      <c r="AK631" s="55"/>
      <c r="AL631" s="55"/>
      <c r="AM631" s="55"/>
      <c r="AN631" s="55"/>
      <c r="AO631" s="54"/>
      <c r="AP631" s="51"/>
    </row>
    <row r="632" spans="1:42">
      <c r="A632" s="53"/>
      <c r="B632" s="53"/>
      <c r="C632" s="53"/>
      <c r="D632" s="54"/>
      <c r="E632" s="54"/>
      <c r="F632" s="54"/>
      <c r="G632" s="55"/>
      <c r="H632" s="55"/>
      <c r="I632" s="55"/>
      <c r="J632" s="55"/>
      <c r="K632" s="54"/>
      <c r="L632" s="55"/>
      <c r="M632" s="55"/>
      <c r="N632" s="55"/>
      <c r="O632" s="55"/>
      <c r="P632" s="54"/>
      <c r="Q632" s="55"/>
      <c r="R632" s="55"/>
      <c r="S632" s="55"/>
      <c r="T632" s="55"/>
      <c r="U632" s="54"/>
      <c r="V632" s="55"/>
      <c r="W632" s="55"/>
      <c r="X632" s="55"/>
      <c r="Y632" s="55"/>
      <c r="Z632" s="54"/>
      <c r="AA632" s="55"/>
      <c r="AB632" s="55"/>
      <c r="AC632" s="55"/>
      <c r="AD632" s="55"/>
      <c r="AE632" s="54"/>
      <c r="AF632" s="55"/>
      <c r="AG632" s="55"/>
      <c r="AH632" s="55"/>
      <c r="AI632" s="55"/>
      <c r="AJ632" s="54"/>
      <c r="AK632" s="55"/>
      <c r="AL632" s="55"/>
      <c r="AM632" s="55"/>
      <c r="AN632" s="55"/>
      <c r="AO632" s="54"/>
      <c r="AP632" s="51"/>
    </row>
    <row r="633" spans="1:42">
      <c r="A633" s="53"/>
      <c r="B633" s="53"/>
      <c r="C633" s="53"/>
      <c r="D633" s="54"/>
      <c r="E633" s="54"/>
      <c r="F633" s="54"/>
      <c r="G633" s="55"/>
      <c r="H633" s="55"/>
      <c r="I633" s="55"/>
      <c r="J633" s="55"/>
      <c r="K633" s="54"/>
      <c r="L633" s="55"/>
      <c r="M633" s="55"/>
      <c r="N633" s="55"/>
      <c r="O633" s="55"/>
      <c r="P633" s="54"/>
      <c r="Q633" s="55"/>
      <c r="R633" s="55"/>
      <c r="S633" s="55"/>
      <c r="T633" s="55"/>
      <c r="U633" s="54"/>
      <c r="V633" s="55"/>
      <c r="W633" s="55"/>
      <c r="X633" s="55"/>
      <c r="Y633" s="55"/>
      <c r="Z633" s="54"/>
      <c r="AA633" s="55"/>
      <c r="AB633" s="55"/>
      <c r="AC633" s="55"/>
      <c r="AD633" s="55"/>
      <c r="AE633" s="54"/>
      <c r="AF633" s="55"/>
      <c r="AG633" s="55"/>
      <c r="AH633" s="55"/>
      <c r="AI633" s="55"/>
      <c r="AJ633" s="54"/>
      <c r="AK633" s="55"/>
      <c r="AL633" s="55"/>
      <c r="AM633" s="55"/>
      <c r="AN633" s="55"/>
      <c r="AO633" s="54"/>
      <c r="AP633" s="51"/>
    </row>
    <row r="634" spans="1:42">
      <c r="A634" s="53"/>
      <c r="B634" s="53"/>
      <c r="C634" s="53"/>
      <c r="D634" s="54"/>
      <c r="E634" s="54"/>
      <c r="F634" s="54"/>
      <c r="G634" s="55"/>
      <c r="H634" s="55"/>
      <c r="I634" s="55"/>
      <c r="J634" s="55"/>
      <c r="K634" s="54"/>
      <c r="L634" s="55"/>
      <c r="M634" s="55"/>
      <c r="N634" s="55"/>
      <c r="O634" s="55"/>
      <c r="P634" s="54"/>
      <c r="Q634" s="55"/>
      <c r="R634" s="55"/>
      <c r="S634" s="55"/>
      <c r="T634" s="55"/>
      <c r="U634" s="54"/>
      <c r="V634" s="55"/>
      <c r="W634" s="55"/>
      <c r="X634" s="55"/>
      <c r="Y634" s="55"/>
      <c r="Z634" s="54"/>
      <c r="AA634" s="55"/>
      <c r="AB634" s="55"/>
      <c r="AC634" s="55"/>
      <c r="AD634" s="55"/>
      <c r="AE634" s="54"/>
      <c r="AF634" s="55"/>
      <c r="AG634" s="55"/>
      <c r="AH634" s="55"/>
      <c r="AI634" s="55"/>
      <c r="AJ634" s="54"/>
      <c r="AK634" s="55"/>
      <c r="AL634" s="55"/>
      <c r="AM634" s="55"/>
      <c r="AN634" s="55"/>
      <c r="AO634" s="54"/>
      <c r="AP634" s="51"/>
    </row>
    <row r="635" spans="1:42">
      <c r="A635" s="53"/>
      <c r="B635" s="53"/>
      <c r="C635" s="53"/>
      <c r="D635" s="54"/>
      <c r="E635" s="54"/>
      <c r="F635" s="54"/>
      <c r="G635" s="55"/>
      <c r="H635" s="55"/>
      <c r="I635" s="55"/>
      <c r="J635" s="55"/>
      <c r="K635" s="54"/>
      <c r="L635" s="55"/>
      <c r="M635" s="55"/>
      <c r="N635" s="55"/>
      <c r="O635" s="55"/>
      <c r="P635" s="54"/>
      <c r="Q635" s="55"/>
      <c r="R635" s="55"/>
      <c r="S635" s="55"/>
      <c r="T635" s="55"/>
      <c r="U635" s="54"/>
      <c r="V635" s="55"/>
      <c r="W635" s="55"/>
      <c r="X635" s="55"/>
      <c r="Y635" s="55"/>
      <c r="Z635" s="54"/>
      <c r="AA635" s="55"/>
      <c r="AB635" s="55"/>
      <c r="AC635" s="55"/>
      <c r="AD635" s="55"/>
      <c r="AE635" s="54"/>
      <c r="AF635" s="55"/>
      <c r="AG635" s="55"/>
      <c r="AH635" s="55"/>
      <c r="AI635" s="55"/>
      <c r="AJ635" s="54"/>
      <c r="AK635" s="55"/>
      <c r="AL635" s="55"/>
      <c r="AM635" s="55"/>
      <c r="AN635" s="55"/>
      <c r="AO635" s="54"/>
      <c r="AP635" s="51"/>
    </row>
    <row r="636" spans="1:42">
      <c r="A636" s="53"/>
      <c r="B636" s="53"/>
      <c r="C636" s="53"/>
      <c r="D636" s="54"/>
      <c r="E636" s="54"/>
      <c r="F636" s="54"/>
      <c r="G636" s="55"/>
      <c r="H636" s="55"/>
      <c r="I636" s="55"/>
      <c r="J636" s="55"/>
      <c r="K636" s="54"/>
      <c r="L636" s="55"/>
      <c r="M636" s="55"/>
      <c r="N636" s="55"/>
      <c r="O636" s="55"/>
      <c r="P636" s="54"/>
      <c r="Q636" s="55"/>
      <c r="R636" s="55"/>
      <c r="S636" s="55"/>
      <c r="T636" s="55"/>
      <c r="U636" s="54"/>
      <c r="V636" s="55"/>
      <c r="W636" s="55"/>
      <c r="X636" s="55"/>
      <c r="Y636" s="55"/>
      <c r="Z636" s="54"/>
      <c r="AA636" s="55"/>
      <c r="AB636" s="55"/>
      <c r="AC636" s="55"/>
      <c r="AD636" s="55"/>
      <c r="AE636" s="54"/>
      <c r="AF636" s="55"/>
      <c r="AG636" s="55"/>
      <c r="AH636" s="55"/>
      <c r="AI636" s="55"/>
      <c r="AJ636" s="54"/>
      <c r="AK636" s="55"/>
      <c r="AL636" s="55"/>
      <c r="AM636" s="55"/>
      <c r="AN636" s="55"/>
      <c r="AO636" s="54"/>
      <c r="AP636" s="51"/>
    </row>
    <row r="637" spans="1:42">
      <c r="A637" s="53"/>
      <c r="B637" s="53"/>
      <c r="C637" s="53"/>
      <c r="D637" s="54"/>
      <c r="E637" s="54"/>
      <c r="F637" s="54"/>
      <c r="G637" s="55"/>
      <c r="H637" s="55"/>
      <c r="I637" s="55"/>
      <c r="J637" s="55"/>
      <c r="K637" s="54"/>
      <c r="L637" s="55"/>
      <c r="M637" s="55"/>
      <c r="N637" s="55"/>
      <c r="O637" s="55"/>
      <c r="P637" s="54"/>
      <c r="Q637" s="55"/>
      <c r="R637" s="55"/>
      <c r="S637" s="55"/>
      <c r="T637" s="55"/>
      <c r="U637" s="54"/>
      <c r="V637" s="55"/>
      <c r="W637" s="55"/>
      <c r="X637" s="55"/>
      <c r="Y637" s="55"/>
      <c r="Z637" s="54"/>
      <c r="AA637" s="55"/>
      <c r="AB637" s="55"/>
      <c r="AC637" s="55"/>
      <c r="AD637" s="55"/>
      <c r="AE637" s="54"/>
      <c r="AF637" s="55"/>
      <c r="AG637" s="55"/>
      <c r="AH637" s="55"/>
      <c r="AI637" s="55"/>
      <c r="AJ637" s="54"/>
      <c r="AK637" s="55"/>
      <c r="AL637" s="55"/>
      <c r="AM637" s="55"/>
      <c r="AN637" s="55"/>
      <c r="AO637" s="54"/>
      <c r="AP637" s="51"/>
    </row>
    <row r="638" spans="1:42">
      <c r="A638" s="53"/>
      <c r="B638" s="53"/>
      <c r="C638" s="53"/>
      <c r="D638" s="54"/>
      <c r="E638" s="54"/>
      <c r="F638" s="54"/>
      <c r="G638" s="55"/>
      <c r="H638" s="55"/>
      <c r="I638" s="55"/>
      <c r="J638" s="55"/>
      <c r="K638" s="54"/>
      <c r="L638" s="55"/>
      <c r="M638" s="55"/>
      <c r="N638" s="55"/>
      <c r="O638" s="55"/>
      <c r="P638" s="54"/>
      <c r="Q638" s="55"/>
      <c r="R638" s="55"/>
      <c r="S638" s="55"/>
      <c r="T638" s="55"/>
      <c r="U638" s="54"/>
      <c r="V638" s="55"/>
      <c r="W638" s="55"/>
      <c r="X638" s="55"/>
      <c r="Y638" s="55"/>
      <c r="Z638" s="54"/>
      <c r="AA638" s="55"/>
      <c r="AB638" s="55"/>
      <c r="AC638" s="55"/>
      <c r="AD638" s="55"/>
      <c r="AE638" s="54"/>
      <c r="AF638" s="55"/>
      <c r="AG638" s="55"/>
      <c r="AH638" s="55"/>
      <c r="AI638" s="55"/>
      <c r="AJ638" s="54"/>
      <c r="AK638" s="55"/>
      <c r="AL638" s="55"/>
      <c r="AM638" s="55"/>
      <c r="AN638" s="55"/>
      <c r="AO638" s="54"/>
      <c r="AP638" s="51"/>
    </row>
    <row r="639" spans="1:42">
      <c r="A639" s="53"/>
      <c r="B639" s="53"/>
      <c r="C639" s="53"/>
      <c r="D639" s="54"/>
      <c r="E639" s="54"/>
      <c r="F639" s="54"/>
      <c r="G639" s="55"/>
      <c r="H639" s="55"/>
      <c r="I639" s="55"/>
      <c r="J639" s="55"/>
      <c r="K639" s="54"/>
      <c r="L639" s="55"/>
      <c r="M639" s="55"/>
      <c r="N639" s="55"/>
      <c r="O639" s="55"/>
      <c r="P639" s="54"/>
      <c r="Q639" s="55"/>
      <c r="R639" s="55"/>
      <c r="S639" s="55"/>
      <c r="T639" s="55"/>
      <c r="U639" s="54"/>
      <c r="V639" s="55"/>
      <c r="W639" s="55"/>
      <c r="X639" s="55"/>
      <c r="Y639" s="55"/>
      <c r="Z639" s="54"/>
      <c r="AA639" s="55"/>
      <c r="AB639" s="55"/>
      <c r="AC639" s="55"/>
      <c r="AD639" s="55"/>
      <c r="AE639" s="54"/>
      <c r="AF639" s="55"/>
      <c r="AG639" s="55"/>
      <c r="AH639" s="55"/>
      <c r="AI639" s="55"/>
      <c r="AJ639" s="54"/>
      <c r="AK639" s="55"/>
      <c r="AL639" s="55"/>
      <c r="AM639" s="55"/>
      <c r="AN639" s="55"/>
      <c r="AO639" s="54"/>
      <c r="AP639" s="51"/>
    </row>
    <row r="640" spans="1:42">
      <c r="A640" s="53"/>
      <c r="B640" s="53"/>
      <c r="C640" s="53"/>
      <c r="D640" s="54"/>
      <c r="E640" s="54"/>
      <c r="F640" s="54"/>
      <c r="G640" s="55"/>
      <c r="H640" s="55"/>
      <c r="I640" s="55"/>
      <c r="J640" s="55"/>
      <c r="K640" s="54"/>
      <c r="L640" s="55"/>
      <c r="M640" s="55"/>
      <c r="N640" s="55"/>
      <c r="O640" s="55"/>
      <c r="P640" s="54"/>
      <c r="Q640" s="55"/>
      <c r="R640" s="55"/>
      <c r="S640" s="55"/>
      <c r="T640" s="55"/>
      <c r="U640" s="54"/>
      <c r="V640" s="55"/>
      <c r="W640" s="55"/>
      <c r="X640" s="55"/>
      <c r="Y640" s="55"/>
      <c r="Z640" s="54"/>
      <c r="AA640" s="55"/>
      <c r="AB640" s="55"/>
      <c r="AC640" s="55"/>
      <c r="AD640" s="55"/>
      <c r="AE640" s="54"/>
      <c r="AF640" s="55"/>
      <c r="AG640" s="55"/>
      <c r="AH640" s="55"/>
      <c r="AI640" s="55"/>
      <c r="AJ640" s="54"/>
      <c r="AK640" s="55"/>
      <c r="AL640" s="55"/>
      <c r="AM640" s="55"/>
      <c r="AN640" s="55"/>
      <c r="AO640" s="54"/>
      <c r="AP640" s="51"/>
    </row>
    <row r="641" spans="1:42">
      <c r="A641" s="53"/>
      <c r="B641" s="53"/>
      <c r="C641" s="53"/>
      <c r="D641" s="54"/>
      <c r="E641" s="54"/>
      <c r="F641" s="54"/>
      <c r="G641" s="55"/>
      <c r="H641" s="55"/>
      <c r="I641" s="55"/>
      <c r="J641" s="55"/>
      <c r="K641" s="54"/>
      <c r="L641" s="55"/>
      <c r="M641" s="55"/>
      <c r="N641" s="55"/>
      <c r="O641" s="55"/>
      <c r="P641" s="54"/>
      <c r="Q641" s="55"/>
      <c r="R641" s="55"/>
      <c r="S641" s="55"/>
      <c r="T641" s="55"/>
      <c r="U641" s="54"/>
      <c r="V641" s="55"/>
      <c r="W641" s="55"/>
      <c r="X641" s="55"/>
      <c r="Y641" s="55"/>
      <c r="Z641" s="54"/>
      <c r="AA641" s="55"/>
      <c r="AB641" s="55"/>
      <c r="AC641" s="55"/>
      <c r="AD641" s="55"/>
      <c r="AE641" s="54"/>
      <c r="AF641" s="55"/>
      <c r="AG641" s="55"/>
      <c r="AH641" s="55"/>
      <c r="AI641" s="55"/>
      <c r="AJ641" s="54"/>
      <c r="AK641" s="55"/>
      <c r="AL641" s="55"/>
      <c r="AM641" s="55"/>
      <c r="AN641" s="55"/>
      <c r="AO641" s="54"/>
      <c r="AP641" s="51"/>
    </row>
    <row r="642" spans="1:42">
      <c r="A642" s="53"/>
      <c r="B642" s="53"/>
      <c r="C642" s="53"/>
      <c r="D642" s="54"/>
      <c r="E642" s="54"/>
      <c r="F642" s="54"/>
      <c r="G642" s="55"/>
      <c r="H642" s="55"/>
      <c r="I642" s="55"/>
      <c r="J642" s="55"/>
      <c r="K642" s="54"/>
      <c r="L642" s="55"/>
      <c r="M642" s="55"/>
      <c r="N642" s="55"/>
      <c r="O642" s="55"/>
      <c r="P642" s="54"/>
      <c r="Q642" s="55"/>
      <c r="R642" s="55"/>
      <c r="S642" s="55"/>
      <c r="T642" s="55"/>
      <c r="U642" s="54"/>
      <c r="V642" s="55"/>
      <c r="W642" s="55"/>
      <c r="X642" s="55"/>
      <c r="Y642" s="55"/>
      <c r="Z642" s="54"/>
      <c r="AA642" s="55"/>
      <c r="AB642" s="55"/>
      <c r="AC642" s="55"/>
      <c r="AD642" s="55"/>
      <c r="AE642" s="54"/>
      <c r="AF642" s="55"/>
      <c r="AG642" s="55"/>
      <c r="AH642" s="55"/>
      <c r="AI642" s="55"/>
      <c r="AJ642" s="54"/>
      <c r="AK642" s="55"/>
      <c r="AL642" s="55"/>
      <c r="AM642" s="55"/>
      <c r="AN642" s="55"/>
      <c r="AO642" s="54"/>
      <c r="AP642" s="51"/>
    </row>
    <row r="643" spans="1:42">
      <c r="A643" s="53"/>
      <c r="B643" s="53"/>
      <c r="C643" s="53"/>
      <c r="D643" s="54"/>
      <c r="E643" s="54"/>
      <c r="F643" s="54"/>
      <c r="G643" s="55"/>
      <c r="H643" s="55"/>
      <c r="I643" s="55"/>
      <c r="J643" s="55"/>
      <c r="K643" s="54"/>
      <c r="L643" s="55"/>
      <c r="M643" s="55"/>
      <c r="N643" s="55"/>
      <c r="O643" s="55"/>
      <c r="P643" s="54"/>
      <c r="Q643" s="55"/>
      <c r="R643" s="55"/>
      <c r="S643" s="55"/>
      <c r="T643" s="55"/>
      <c r="U643" s="54"/>
      <c r="V643" s="55"/>
      <c r="W643" s="55"/>
      <c r="X643" s="55"/>
      <c r="Y643" s="55"/>
      <c r="Z643" s="54"/>
      <c r="AA643" s="55"/>
      <c r="AB643" s="55"/>
      <c r="AC643" s="55"/>
      <c r="AD643" s="55"/>
      <c r="AE643" s="54"/>
      <c r="AF643" s="55"/>
      <c r="AG643" s="55"/>
      <c r="AH643" s="55"/>
      <c r="AI643" s="55"/>
      <c r="AJ643" s="54"/>
      <c r="AK643" s="55"/>
      <c r="AL643" s="55"/>
      <c r="AM643" s="55"/>
      <c r="AN643" s="55"/>
      <c r="AO643" s="54"/>
      <c r="AP643" s="51"/>
    </row>
    <row r="644" spans="1:42">
      <c r="A644" s="53"/>
      <c r="B644" s="53"/>
      <c r="C644" s="53"/>
      <c r="D644" s="54"/>
      <c r="E644" s="54"/>
      <c r="F644" s="54"/>
      <c r="G644" s="55"/>
      <c r="H644" s="55"/>
      <c r="I644" s="55"/>
      <c r="J644" s="55"/>
      <c r="K644" s="54"/>
      <c r="L644" s="55"/>
      <c r="M644" s="55"/>
      <c r="N644" s="55"/>
      <c r="O644" s="55"/>
      <c r="P644" s="54"/>
      <c r="Q644" s="55"/>
      <c r="R644" s="55"/>
      <c r="S644" s="55"/>
      <c r="T644" s="55"/>
      <c r="U644" s="54"/>
      <c r="V644" s="55"/>
      <c r="W644" s="55"/>
      <c r="X644" s="55"/>
      <c r="Y644" s="55"/>
      <c r="Z644" s="54"/>
      <c r="AA644" s="55"/>
      <c r="AB644" s="55"/>
      <c r="AC644" s="55"/>
      <c r="AD644" s="55"/>
      <c r="AE644" s="54"/>
      <c r="AF644" s="55"/>
      <c r="AG644" s="55"/>
      <c r="AH644" s="55"/>
      <c r="AI644" s="55"/>
      <c r="AJ644" s="54"/>
      <c r="AK644" s="55"/>
      <c r="AL644" s="55"/>
      <c r="AM644" s="55"/>
      <c r="AN644" s="55"/>
      <c r="AO644" s="54"/>
      <c r="AP644" s="51"/>
    </row>
    <row r="645" spans="1:42">
      <c r="A645" s="53"/>
      <c r="B645" s="53"/>
      <c r="C645" s="53"/>
      <c r="D645" s="54"/>
      <c r="E645" s="54"/>
      <c r="F645" s="54"/>
      <c r="G645" s="55"/>
      <c r="H645" s="55"/>
      <c r="I645" s="55"/>
      <c r="J645" s="55"/>
      <c r="K645" s="54"/>
      <c r="L645" s="55"/>
      <c r="M645" s="55"/>
      <c r="N645" s="55"/>
      <c r="O645" s="55"/>
      <c r="P645" s="54"/>
      <c r="Q645" s="55"/>
      <c r="R645" s="55"/>
      <c r="S645" s="55"/>
      <c r="T645" s="55"/>
      <c r="U645" s="54"/>
      <c r="V645" s="55"/>
      <c r="W645" s="55"/>
      <c r="X645" s="55"/>
      <c r="Y645" s="55"/>
      <c r="Z645" s="54"/>
      <c r="AA645" s="55"/>
      <c r="AB645" s="55"/>
      <c r="AC645" s="55"/>
      <c r="AD645" s="55"/>
      <c r="AE645" s="54"/>
      <c r="AF645" s="55"/>
      <c r="AG645" s="55"/>
      <c r="AH645" s="55"/>
      <c r="AI645" s="55"/>
      <c r="AJ645" s="54"/>
      <c r="AK645" s="55"/>
      <c r="AL645" s="55"/>
      <c r="AM645" s="55"/>
      <c r="AN645" s="55"/>
      <c r="AO645" s="54"/>
      <c r="AP645" s="51"/>
    </row>
    <row r="646" spans="1:42">
      <c r="A646" s="53"/>
      <c r="B646" s="53"/>
      <c r="C646" s="53"/>
      <c r="D646" s="54"/>
      <c r="E646" s="54"/>
      <c r="F646" s="54"/>
      <c r="G646" s="55"/>
      <c r="H646" s="55"/>
      <c r="I646" s="55"/>
      <c r="J646" s="55"/>
      <c r="K646" s="54"/>
      <c r="L646" s="55"/>
      <c r="M646" s="55"/>
      <c r="N646" s="55"/>
      <c r="O646" s="55"/>
      <c r="P646" s="54"/>
      <c r="Q646" s="55"/>
      <c r="R646" s="55"/>
      <c r="S646" s="55"/>
      <c r="T646" s="55"/>
      <c r="U646" s="54"/>
      <c r="V646" s="55"/>
      <c r="W646" s="55"/>
      <c r="X646" s="55"/>
      <c r="Y646" s="55"/>
      <c r="Z646" s="54"/>
      <c r="AA646" s="55"/>
      <c r="AB646" s="55"/>
      <c r="AC646" s="55"/>
      <c r="AD646" s="55"/>
      <c r="AE646" s="54"/>
      <c r="AF646" s="55"/>
      <c r="AG646" s="55"/>
      <c r="AH646" s="55"/>
      <c r="AI646" s="55"/>
      <c r="AJ646" s="54"/>
      <c r="AK646" s="55"/>
      <c r="AL646" s="55"/>
      <c r="AM646" s="55"/>
      <c r="AN646" s="55"/>
      <c r="AO646" s="54"/>
      <c r="AP646" s="51"/>
    </row>
    <row r="647" spans="1:42">
      <c r="A647" s="53"/>
      <c r="B647" s="53"/>
      <c r="C647" s="53"/>
      <c r="D647" s="54"/>
      <c r="E647" s="54"/>
      <c r="F647" s="54"/>
      <c r="G647" s="55"/>
      <c r="H647" s="55"/>
      <c r="I647" s="55"/>
      <c r="J647" s="55"/>
      <c r="K647" s="54"/>
      <c r="L647" s="55"/>
      <c r="M647" s="55"/>
      <c r="N647" s="55"/>
      <c r="O647" s="55"/>
      <c r="P647" s="54"/>
      <c r="Q647" s="55"/>
      <c r="R647" s="55"/>
      <c r="S647" s="55"/>
      <c r="T647" s="55"/>
      <c r="U647" s="54"/>
      <c r="V647" s="55"/>
      <c r="W647" s="55"/>
      <c r="X647" s="55"/>
      <c r="Y647" s="55"/>
      <c r="Z647" s="54"/>
      <c r="AA647" s="55"/>
      <c r="AB647" s="55"/>
      <c r="AC647" s="55"/>
      <c r="AD647" s="55"/>
      <c r="AE647" s="54"/>
      <c r="AF647" s="55"/>
      <c r="AG647" s="55"/>
      <c r="AH647" s="55"/>
      <c r="AI647" s="55"/>
      <c r="AJ647" s="54"/>
      <c r="AK647" s="55"/>
      <c r="AL647" s="55"/>
      <c r="AM647" s="55"/>
      <c r="AN647" s="55"/>
      <c r="AO647" s="54"/>
      <c r="AP647" s="51"/>
    </row>
    <row r="648" spans="1:42">
      <c r="A648" s="53"/>
      <c r="B648" s="53"/>
      <c r="C648" s="53"/>
      <c r="D648" s="54"/>
      <c r="E648" s="54"/>
      <c r="F648" s="54"/>
      <c r="G648" s="55"/>
      <c r="H648" s="55"/>
      <c r="I648" s="55"/>
      <c r="J648" s="55"/>
      <c r="K648" s="54"/>
      <c r="L648" s="55"/>
      <c r="M648" s="55"/>
      <c r="N648" s="55"/>
      <c r="O648" s="55"/>
      <c r="P648" s="54"/>
      <c r="Q648" s="55"/>
      <c r="R648" s="55"/>
      <c r="S648" s="55"/>
      <c r="T648" s="55"/>
      <c r="U648" s="54"/>
      <c r="V648" s="55"/>
      <c r="W648" s="55"/>
      <c r="X648" s="55"/>
      <c r="Y648" s="55"/>
      <c r="Z648" s="54"/>
      <c r="AA648" s="55"/>
      <c r="AB648" s="55"/>
      <c r="AC648" s="55"/>
      <c r="AD648" s="55"/>
      <c r="AE648" s="54"/>
      <c r="AF648" s="55"/>
      <c r="AG648" s="55"/>
      <c r="AH648" s="55"/>
      <c r="AI648" s="55"/>
      <c r="AJ648" s="54"/>
      <c r="AK648" s="55"/>
      <c r="AL648" s="55"/>
      <c r="AM648" s="55"/>
      <c r="AN648" s="55"/>
      <c r="AO648" s="54"/>
      <c r="AP648" s="51"/>
    </row>
    <row r="649" spans="1:42">
      <c r="A649" s="53"/>
      <c r="B649" s="53"/>
      <c r="C649" s="53"/>
      <c r="D649" s="54"/>
      <c r="E649" s="54"/>
      <c r="F649" s="54"/>
      <c r="G649" s="55"/>
      <c r="H649" s="55"/>
      <c r="I649" s="55"/>
      <c r="J649" s="55"/>
      <c r="K649" s="54"/>
      <c r="L649" s="55"/>
      <c r="M649" s="55"/>
      <c r="N649" s="55"/>
      <c r="O649" s="55"/>
      <c r="P649" s="54"/>
      <c r="Q649" s="55"/>
      <c r="R649" s="55"/>
      <c r="S649" s="55"/>
      <c r="T649" s="55"/>
      <c r="U649" s="54"/>
      <c r="V649" s="55"/>
      <c r="W649" s="55"/>
      <c r="X649" s="55"/>
      <c r="Y649" s="55"/>
      <c r="Z649" s="54"/>
      <c r="AA649" s="55"/>
      <c r="AB649" s="55"/>
      <c r="AC649" s="55"/>
      <c r="AD649" s="55"/>
      <c r="AE649" s="54"/>
      <c r="AF649" s="55"/>
      <c r="AG649" s="55"/>
      <c r="AH649" s="55"/>
      <c r="AI649" s="55"/>
      <c r="AJ649" s="54"/>
      <c r="AK649" s="55"/>
      <c r="AL649" s="55"/>
      <c r="AM649" s="55"/>
      <c r="AN649" s="55"/>
      <c r="AO649" s="54"/>
      <c r="AP649" s="51"/>
    </row>
    <row r="650" spans="1:42">
      <c r="A650" s="53"/>
      <c r="B650" s="53"/>
      <c r="C650" s="53"/>
      <c r="D650" s="54"/>
      <c r="E650" s="54"/>
      <c r="F650" s="54"/>
      <c r="G650" s="55"/>
      <c r="H650" s="55"/>
      <c r="I650" s="55"/>
      <c r="J650" s="55"/>
      <c r="K650" s="54"/>
      <c r="L650" s="55"/>
      <c r="M650" s="55"/>
      <c r="N650" s="55"/>
      <c r="O650" s="55"/>
      <c r="P650" s="54"/>
      <c r="Q650" s="55"/>
      <c r="R650" s="55"/>
      <c r="S650" s="55"/>
      <c r="T650" s="55"/>
      <c r="U650" s="54"/>
      <c r="V650" s="55"/>
      <c r="W650" s="55"/>
      <c r="X650" s="55"/>
      <c r="Y650" s="55"/>
      <c r="Z650" s="54"/>
      <c r="AA650" s="55"/>
      <c r="AB650" s="55"/>
      <c r="AC650" s="55"/>
      <c r="AD650" s="55"/>
      <c r="AE650" s="54"/>
      <c r="AF650" s="55"/>
      <c r="AG650" s="55"/>
      <c r="AH650" s="55"/>
      <c r="AI650" s="55"/>
      <c r="AJ650" s="54"/>
      <c r="AK650" s="55"/>
      <c r="AL650" s="55"/>
      <c r="AM650" s="55"/>
      <c r="AN650" s="55"/>
      <c r="AO650" s="54"/>
      <c r="AP650" s="51"/>
    </row>
    <row r="651" spans="1:42">
      <c r="A651" s="53"/>
      <c r="B651" s="53"/>
      <c r="C651" s="53"/>
      <c r="D651" s="54"/>
      <c r="E651" s="54"/>
      <c r="F651" s="54"/>
      <c r="G651" s="55"/>
      <c r="H651" s="55"/>
      <c r="I651" s="55"/>
      <c r="J651" s="55"/>
      <c r="K651" s="54"/>
      <c r="L651" s="55"/>
      <c r="M651" s="55"/>
      <c r="N651" s="55"/>
      <c r="O651" s="55"/>
      <c r="P651" s="54"/>
      <c r="Q651" s="55"/>
      <c r="R651" s="55"/>
      <c r="S651" s="55"/>
      <c r="T651" s="55"/>
      <c r="U651" s="54"/>
      <c r="V651" s="55"/>
      <c r="W651" s="55"/>
      <c r="X651" s="55"/>
      <c r="Y651" s="55"/>
      <c r="Z651" s="54"/>
      <c r="AA651" s="55"/>
      <c r="AB651" s="55"/>
      <c r="AC651" s="55"/>
      <c r="AD651" s="55"/>
      <c r="AE651" s="54"/>
      <c r="AF651" s="55"/>
      <c r="AG651" s="55"/>
      <c r="AH651" s="55"/>
      <c r="AI651" s="55"/>
      <c r="AJ651" s="54"/>
      <c r="AK651" s="55"/>
      <c r="AL651" s="55"/>
      <c r="AM651" s="55"/>
      <c r="AN651" s="55"/>
      <c r="AO651" s="54"/>
      <c r="AP651" s="51"/>
    </row>
    <row r="652" spans="1:42">
      <c r="A652" s="53"/>
      <c r="B652" s="53"/>
      <c r="C652" s="53"/>
      <c r="D652" s="54"/>
      <c r="E652" s="54"/>
      <c r="F652" s="54"/>
      <c r="G652" s="55"/>
      <c r="H652" s="55"/>
      <c r="I652" s="55"/>
      <c r="J652" s="55"/>
      <c r="K652" s="54"/>
      <c r="L652" s="55"/>
      <c r="M652" s="55"/>
      <c r="N652" s="55"/>
      <c r="O652" s="55"/>
      <c r="P652" s="54"/>
      <c r="Q652" s="55"/>
      <c r="R652" s="55"/>
      <c r="S652" s="55"/>
      <c r="T652" s="55"/>
      <c r="U652" s="54"/>
      <c r="V652" s="55"/>
      <c r="W652" s="55"/>
      <c r="X652" s="55"/>
      <c r="Y652" s="55"/>
      <c r="Z652" s="54"/>
      <c r="AA652" s="55"/>
      <c r="AB652" s="55"/>
      <c r="AC652" s="55"/>
      <c r="AD652" s="55"/>
      <c r="AE652" s="54"/>
      <c r="AF652" s="55"/>
      <c r="AG652" s="55"/>
      <c r="AH652" s="55"/>
      <c r="AI652" s="55"/>
      <c r="AJ652" s="54"/>
      <c r="AK652" s="55"/>
      <c r="AL652" s="55"/>
      <c r="AM652" s="55"/>
      <c r="AN652" s="55"/>
      <c r="AO652" s="54"/>
      <c r="AP652" s="51"/>
    </row>
    <row r="653" spans="1:42">
      <c r="A653" s="53"/>
      <c r="B653" s="53"/>
      <c r="C653" s="53"/>
      <c r="D653" s="54"/>
      <c r="E653" s="54"/>
      <c r="F653" s="54"/>
      <c r="G653" s="55"/>
      <c r="H653" s="55"/>
      <c r="I653" s="55"/>
      <c r="J653" s="55"/>
      <c r="K653" s="54"/>
      <c r="L653" s="55"/>
      <c r="M653" s="55"/>
      <c r="N653" s="55"/>
      <c r="O653" s="55"/>
      <c r="P653" s="54"/>
      <c r="Q653" s="55"/>
      <c r="R653" s="55"/>
      <c r="S653" s="55"/>
      <c r="T653" s="55"/>
      <c r="U653" s="54"/>
      <c r="V653" s="55"/>
      <c r="W653" s="55"/>
      <c r="X653" s="55"/>
      <c r="Y653" s="55"/>
      <c r="Z653" s="54"/>
      <c r="AA653" s="55"/>
      <c r="AB653" s="55"/>
      <c r="AC653" s="55"/>
      <c r="AD653" s="55"/>
      <c r="AE653" s="54"/>
      <c r="AF653" s="55"/>
      <c r="AG653" s="55"/>
      <c r="AH653" s="55"/>
      <c r="AI653" s="55"/>
      <c r="AJ653" s="54"/>
      <c r="AK653" s="55"/>
      <c r="AL653" s="55"/>
      <c r="AM653" s="55"/>
      <c r="AN653" s="55"/>
      <c r="AO653" s="54"/>
      <c r="AP653" s="51"/>
    </row>
    <row r="654" spans="1:42">
      <c r="A654" s="53"/>
      <c r="B654" s="53"/>
      <c r="C654" s="53"/>
      <c r="D654" s="54"/>
      <c r="E654" s="54"/>
      <c r="F654" s="54"/>
      <c r="G654" s="55"/>
      <c r="H654" s="55"/>
      <c r="I654" s="55"/>
      <c r="J654" s="55"/>
      <c r="K654" s="54"/>
      <c r="L654" s="55"/>
      <c r="M654" s="55"/>
      <c r="N654" s="55"/>
      <c r="O654" s="55"/>
      <c r="P654" s="54"/>
      <c r="Q654" s="55"/>
      <c r="R654" s="55"/>
      <c r="S654" s="55"/>
      <c r="T654" s="55"/>
      <c r="U654" s="54"/>
      <c r="V654" s="55"/>
      <c r="W654" s="55"/>
      <c r="X654" s="55"/>
      <c r="Y654" s="55"/>
      <c r="Z654" s="54"/>
      <c r="AA654" s="55"/>
      <c r="AB654" s="55"/>
      <c r="AC654" s="55"/>
      <c r="AD654" s="55"/>
      <c r="AE654" s="54"/>
      <c r="AF654" s="55"/>
      <c r="AG654" s="55"/>
      <c r="AH654" s="55"/>
      <c r="AI654" s="55"/>
      <c r="AJ654" s="54"/>
      <c r="AK654" s="55"/>
      <c r="AL654" s="55"/>
      <c r="AM654" s="55"/>
      <c r="AN654" s="55"/>
      <c r="AO654" s="54"/>
      <c r="AP654" s="51"/>
    </row>
    <row r="655" spans="1:42">
      <c r="A655" s="53"/>
      <c r="B655" s="53"/>
      <c r="C655" s="53"/>
      <c r="D655" s="54"/>
      <c r="E655" s="54"/>
      <c r="F655" s="54"/>
      <c r="G655" s="55"/>
      <c r="H655" s="55"/>
      <c r="I655" s="55"/>
      <c r="J655" s="55"/>
      <c r="K655" s="54"/>
      <c r="L655" s="55"/>
      <c r="M655" s="55"/>
      <c r="N655" s="55"/>
      <c r="O655" s="55"/>
      <c r="P655" s="54"/>
      <c r="Q655" s="55"/>
      <c r="R655" s="55"/>
      <c r="S655" s="55"/>
      <c r="T655" s="55"/>
      <c r="U655" s="54"/>
      <c r="V655" s="55"/>
      <c r="W655" s="55"/>
      <c r="X655" s="55"/>
      <c r="Y655" s="55"/>
      <c r="Z655" s="54"/>
      <c r="AA655" s="55"/>
      <c r="AB655" s="55"/>
      <c r="AC655" s="55"/>
      <c r="AD655" s="55"/>
      <c r="AE655" s="54"/>
      <c r="AF655" s="55"/>
      <c r="AG655" s="55"/>
      <c r="AH655" s="55"/>
      <c r="AI655" s="55"/>
      <c r="AJ655" s="54"/>
      <c r="AK655" s="55"/>
      <c r="AL655" s="55"/>
      <c r="AM655" s="55"/>
      <c r="AN655" s="55"/>
      <c r="AO655" s="54"/>
      <c r="AP655" s="51"/>
    </row>
    <row r="656" spans="1:42">
      <c r="A656" s="53"/>
      <c r="B656" s="53"/>
      <c r="C656" s="53"/>
      <c r="D656" s="54"/>
      <c r="E656" s="54"/>
      <c r="F656" s="54"/>
      <c r="G656" s="55"/>
      <c r="H656" s="55"/>
      <c r="I656" s="55"/>
      <c r="J656" s="55"/>
      <c r="K656" s="54"/>
      <c r="L656" s="55"/>
      <c r="M656" s="55"/>
      <c r="N656" s="55"/>
      <c r="O656" s="55"/>
      <c r="P656" s="54"/>
      <c r="Q656" s="55"/>
      <c r="R656" s="55"/>
      <c r="S656" s="55"/>
      <c r="T656" s="55"/>
      <c r="U656" s="54"/>
      <c r="V656" s="55"/>
      <c r="W656" s="55"/>
      <c r="X656" s="55"/>
      <c r="Y656" s="55"/>
      <c r="Z656" s="54"/>
      <c r="AA656" s="55"/>
      <c r="AB656" s="55"/>
      <c r="AC656" s="55"/>
      <c r="AD656" s="55"/>
      <c r="AE656" s="54"/>
      <c r="AF656" s="55"/>
      <c r="AG656" s="55"/>
      <c r="AH656" s="55"/>
      <c r="AI656" s="55"/>
      <c r="AJ656" s="54"/>
      <c r="AK656" s="55"/>
      <c r="AL656" s="55"/>
      <c r="AM656" s="55"/>
      <c r="AN656" s="55"/>
      <c r="AO656" s="54"/>
      <c r="AP656" s="51"/>
    </row>
    <row r="657" spans="1:42">
      <c r="A657" s="53"/>
      <c r="B657" s="53"/>
      <c r="C657" s="53"/>
      <c r="D657" s="54"/>
      <c r="E657" s="54"/>
      <c r="F657" s="54"/>
      <c r="G657" s="55"/>
      <c r="H657" s="55"/>
      <c r="I657" s="55"/>
      <c r="J657" s="55"/>
      <c r="K657" s="54"/>
      <c r="L657" s="55"/>
      <c r="M657" s="55"/>
      <c r="N657" s="55"/>
      <c r="O657" s="55"/>
      <c r="P657" s="54"/>
      <c r="Q657" s="55"/>
      <c r="R657" s="55"/>
      <c r="S657" s="55"/>
      <c r="T657" s="55"/>
      <c r="U657" s="54"/>
      <c r="V657" s="55"/>
      <c r="W657" s="55"/>
      <c r="X657" s="55"/>
      <c r="Y657" s="55"/>
      <c r="Z657" s="54"/>
      <c r="AA657" s="55"/>
      <c r="AB657" s="55"/>
      <c r="AC657" s="55"/>
      <c r="AD657" s="55"/>
      <c r="AE657" s="54"/>
      <c r="AF657" s="55"/>
      <c r="AG657" s="55"/>
      <c r="AH657" s="55"/>
      <c r="AI657" s="55"/>
      <c r="AJ657" s="54"/>
      <c r="AK657" s="55"/>
      <c r="AL657" s="55"/>
      <c r="AM657" s="55"/>
      <c r="AN657" s="55"/>
      <c r="AO657" s="54"/>
      <c r="AP657" s="51"/>
    </row>
    <row r="658" spans="1:42">
      <c r="A658" s="53"/>
      <c r="B658" s="53"/>
      <c r="C658" s="53"/>
      <c r="D658" s="54"/>
      <c r="E658" s="54"/>
      <c r="F658" s="54"/>
      <c r="G658" s="55"/>
      <c r="H658" s="55"/>
      <c r="I658" s="55"/>
      <c r="J658" s="55"/>
      <c r="K658" s="54"/>
      <c r="L658" s="55"/>
      <c r="M658" s="55"/>
      <c r="N658" s="55"/>
      <c r="O658" s="55"/>
      <c r="P658" s="54"/>
      <c r="Q658" s="55"/>
      <c r="R658" s="55"/>
      <c r="S658" s="55"/>
      <c r="T658" s="55"/>
      <c r="U658" s="54"/>
      <c r="V658" s="55"/>
      <c r="W658" s="55"/>
      <c r="X658" s="55"/>
      <c r="Y658" s="55"/>
      <c r="Z658" s="54"/>
      <c r="AA658" s="55"/>
      <c r="AB658" s="55"/>
      <c r="AC658" s="55"/>
      <c r="AD658" s="55"/>
      <c r="AE658" s="54"/>
      <c r="AF658" s="55"/>
      <c r="AG658" s="55"/>
      <c r="AH658" s="55"/>
      <c r="AI658" s="55"/>
      <c r="AJ658" s="54"/>
      <c r="AK658" s="55"/>
      <c r="AL658" s="55"/>
      <c r="AM658" s="55"/>
      <c r="AN658" s="55"/>
      <c r="AO658" s="54"/>
      <c r="AP658" s="51"/>
    </row>
    <row r="659" spans="1:42">
      <c r="A659" s="53"/>
      <c r="B659" s="53"/>
      <c r="C659" s="53"/>
      <c r="D659" s="54"/>
      <c r="E659" s="54"/>
      <c r="F659" s="54"/>
      <c r="G659" s="55"/>
      <c r="H659" s="55"/>
      <c r="I659" s="55"/>
      <c r="J659" s="55"/>
      <c r="K659" s="54"/>
      <c r="L659" s="55"/>
      <c r="M659" s="55"/>
      <c r="N659" s="55"/>
      <c r="O659" s="55"/>
      <c r="P659" s="54"/>
      <c r="Q659" s="55"/>
      <c r="R659" s="55"/>
      <c r="S659" s="55"/>
      <c r="T659" s="55"/>
      <c r="U659" s="54"/>
      <c r="V659" s="55"/>
      <c r="W659" s="55"/>
      <c r="X659" s="55"/>
      <c r="Y659" s="55"/>
      <c r="Z659" s="54"/>
      <c r="AA659" s="55"/>
      <c r="AB659" s="55"/>
      <c r="AC659" s="55"/>
      <c r="AD659" s="55"/>
      <c r="AE659" s="54"/>
      <c r="AF659" s="55"/>
      <c r="AG659" s="55"/>
      <c r="AH659" s="55"/>
      <c r="AI659" s="55"/>
      <c r="AJ659" s="54"/>
      <c r="AK659" s="55"/>
      <c r="AL659" s="55"/>
      <c r="AM659" s="55"/>
      <c r="AN659" s="55"/>
      <c r="AO659" s="54"/>
      <c r="AP659" s="51"/>
    </row>
    <row r="660" spans="1:42">
      <c r="A660" s="53"/>
      <c r="B660" s="53"/>
      <c r="C660" s="53"/>
      <c r="D660" s="54"/>
      <c r="E660" s="54"/>
      <c r="F660" s="54"/>
      <c r="G660" s="55"/>
      <c r="H660" s="55"/>
      <c r="I660" s="55"/>
      <c r="J660" s="55"/>
      <c r="K660" s="54"/>
      <c r="L660" s="55"/>
      <c r="M660" s="55"/>
      <c r="N660" s="55"/>
      <c r="O660" s="55"/>
      <c r="P660" s="54"/>
      <c r="Q660" s="55"/>
      <c r="R660" s="55"/>
      <c r="S660" s="55"/>
      <c r="T660" s="55"/>
      <c r="U660" s="54"/>
      <c r="V660" s="55"/>
      <c r="W660" s="55"/>
      <c r="X660" s="55"/>
      <c r="Y660" s="55"/>
      <c r="Z660" s="54"/>
      <c r="AA660" s="55"/>
      <c r="AB660" s="55"/>
      <c r="AC660" s="55"/>
      <c r="AD660" s="55"/>
      <c r="AE660" s="54"/>
      <c r="AF660" s="55"/>
      <c r="AG660" s="55"/>
      <c r="AH660" s="55"/>
      <c r="AI660" s="55"/>
      <c r="AJ660" s="54"/>
      <c r="AK660" s="55"/>
      <c r="AL660" s="55"/>
      <c r="AM660" s="55"/>
      <c r="AN660" s="55"/>
      <c r="AO660" s="54"/>
      <c r="AP660" s="51"/>
    </row>
    <row r="661" spans="1:42">
      <c r="A661" s="53"/>
      <c r="B661" s="53"/>
      <c r="C661" s="53"/>
      <c r="D661" s="54"/>
      <c r="E661" s="54"/>
      <c r="F661" s="54"/>
      <c r="G661" s="55"/>
      <c r="H661" s="55"/>
      <c r="I661" s="55"/>
      <c r="J661" s="55"/>
      <c r="K661" s="54"/>
      <c r="L661" s="55"/>
      <c r="M661" s="55"/>
      <c r="N661" s="55"/>
      <c r="O661" s="55"/>
      <c r="P661" s="54"/>
      <c r="Q661" s="55"/>
      <c r="R661" s="55"/>
      <c r="S661" s="55"/>
      <c r="T661" s="55"/>
      <c r="U661" s="54"/>
      <c r="V661" s="55"/>
      <c r="W661" s="55"/>
      <c r="X661" s="55"/>
      <c r="Y661" s="55"/>
      <c r="Z661" s="54"/>
      <c r="AA661" s="55"/>
      <c r="AB661" s="55"/>
      <c r="AC661" s="55"/>
      <c r="AD661" s="55"/>
      <c r="AE661" s="54"/>
      <c r="AF661" s="55"/>
      <c r="AG661" s="55"/>
      <c r="AH661" s="55"/>
      <c r="AI661" s="55"/>
      <c r="AJ661" s="54"/>
      <c r="AK661" s="55"/>
      <c r="AL661" s="55"/>
      <c r="AM661" s="55"/>
      <c r="AN661" s="55"/>
      <c r="AO661" s="54"/>
      <c r="AP661" s="51"/>
    </row>
    <row r="662" spans="1:42">
      <c r="A662" s="53"/>
      <c r="B662" s="53"/>
      <c r="C662" s="53"/>
      <c r="D662" s="54"/>
      <c r="E662" s="54"/>
      <c r="F662" s="54"/>
      <c r="G662" s="55"/>
      <c r="H662" s="55"/>
      <c r="I662" s="55"/>
      <c r="J662" s="55"/>
      <c r="K662" s="54"/>
      <c r="L662" s="55"/>
      <c r="M662" s="55"/>
      <c r="N662" s="55"/>
      <c r="O662" s="55"/>
      <c r="P662" s="54"/>
      <c r="Q662" s="55"/>
      <c r="R662" s="55"/>
      <c r="S662" s="55"/>
      <c r="T662" s="55"/>
      <c r="U662" s="54"/>
      <c r="V662" s="55"/>
      <c r="W662" s="55"/>
      <c r="X662" s="55"/>
      <c r="Y662" s="55"/>
      <c r="Z662" s="54"/>
      <c r="AA662" s="55"/>
      <c r="AB662" s="55"/>
      <c r="AC662" s="55"/>
      <c r="AD662" s="55"/>
      <c r="AE662" s="54"/>
      <c r="AF662" s="55"/>
      <c r="AG662" s="55"/>
      <c r="AH662" s="55"/>
      <c r="AI662" s="55"/>
      <c r="AJ662" s="54"/>
      <c r="AK662" s="55"/>
      <c r="AL662" s="55"/>
      <c r="AM662" s="55"/>
      <c r="AN662" s="55"/>
      <c r="AO662" s="54"/>
      <c r="AP662" s="51"/>
    </row>
    <row r="663" spans="1:42">
      <c r="A663" s="53"/>
      <c r="B663" s="53"/>
      <c r="C663" s="53"/>
      <c r="D663" s="54"/>
      <c r="E663" s="54"/>
      <c r="F663" s="54"/>
      <c r="G663" s="55"/>
      <c r="H663" s="55"/>
      <c r="I663" s="55"/>
      <c r="J663" s="55"/>
      <c r="K663" s="54"/>
      <c r="L663" s="55"/>
      <c r="M663" s="55"/>
      <c r="N663" s="55"/>
      <c r="O663" s="55"/>
      <c r="P663" s="54"/>
      <c r="Q663" s="55"/>
      <c r="R663" s="55"/>
      <c r="S663" s="55"/>
      <c r="T663" s="55"/>
      <c r="U663" s="54"/>
      <c r="V663" s="55"/>
      <c r="W663" s="55"/>
      <c r="X663" s="55"/>
      <c r="Y663" s="55"/>
      <c r="Z663" s="54"/>
      <c r="AA663" s="55"/>
      <c r="AB663" s="55"/>
      <c r="AC663" s="55"/>
      <c r="AD663" s="55"/>
      <c r="AE663" s="54"/>
      <c r="AF663" s="55"/>
      <c r="AG663" s="55"/>
      <c r="AH663" s="55"/>
      <c r="AI663" s="55"/>
      <c r="AJ663" s="54"/>
      <c r="AK663" s="55"/>
      <c r="AL663" s="55"/>
      <c r="AM663" s="55"/>
      <c r="AN663" s="55"/>
      <c r="AO663" s="54"/>
      <c r="AP663" s="51"/>
    </row>
    <row r="664" spans="1:42">
      <c r="A664" s="53"/>
      <c r="B664" s="53"/>
      <c r="C664" s="53"/>
      <c r="D664" s="54"/>
      <c r="E664" s="54"/>
      <c r="F664" s="54"/>
      <c r="G664" s="55"/>
      <c r="H664" s="55"/>
      <c r="I664" s="55"/>
      <c r="J664" s="55"/>
      <c r="K664" s="54"/>
      <c r="L664" s="55"/>
      <c r="M664" s="55"/>
      <c r="N664" s="55"/>
      <c r="O664" s="55"/>
      <c r="P664" s="54"/>
      <c r="Q664" s="55"/>
      <c r="R664" s="55"/>
      <c r="S664" s="55"/>
      <c r="T664" s="55"/>
      <c r="U664" s="54"/>
      <c r="V664" s="55"/>
      <c r="W664" s="55"/>
      <c r="X664" s="55"/>
      <c r="Y664" s="55"/>
      <c r="Z664" s="54"/>
      <c r="AA664" s="55"/>
      <c r="AB664" s="55"/>
      <c r="AC664" s="55"/>
      <c r="AD664" s="55"/>
      <c r="AE664" s="54"/>
      <c r="AF664" s="55"/>
      <c r="AG664" s="55"/>
      <c r="AH664" s="55"/>
      <c r="AI664" s="55"/>
      <c r="AJ664" s="54"/>
      <c r="AK664" s="55"/>
      <c r="AL664" s="55"/>
      <c r="AM664" s="55"/>
      <c r="AN664" s="55"/>
      <c r="AO664" s="54"/>
      <c r="AP664" s="51"/>
    </row>
    <row r="665" spans="1:42">
      <c r="A665" s="53"/>
      <c r="B665" s="53"/>
      <c r="C665" s="53"/>
      <c r="D665" s="54"/>
      <c r="E665" s="54"/>
      <c r="F665" s="54"/>
      <c r="G665" s="55"/>
      <c r="H665" s="55"/>
      <c r="I665" s="55"/>
      <c r="J665" s="55"/>
      <c r="K665" s="54"/>
      <c r="L665" s="55"/>
      <c r="M665" s="55"/>
      <c r="N665" s="55"/>
      <c r="O665" s="55"/>
      <c r="P665" s="54"/>
      <c r="Q665" s="55"/>
      <c r="R665" s="55"/>
      <c r="S665" s="55"/>
      <c r="T665" s="55"/>
      <c r="U665" s="54"/>
      <c r="V665" s="55"/>
      <c r="W665" s="55"/>
      <c r="X665" s="55"/>
      <c r="Y665" s="55"/>
      <c r="Z665" s="54"/>
      <c r="AA665" s="55"/>
      <c r="AB665" s="55"/>
      <c r="AC665" s="55"/>
      <c r="AD665" s="55"/>
      <c r="AE665" s="54"/>
      <c r="AF665" s="55"/>
      <c r="AG665" s="55"/>
      <c r="AH665" s="55"/>
      <c r="AI665" s="55"/>
      <c r="AJ665" s="54"/>
      <c r="AK665" s="55"/>
      <c r="AL665" s="55"/>
      <c r="AM665" s="55"/>
      <c r="AN665" s="55"/>
      <c r="AO665" s="54"/>
      <c r="AP665" s="51"/>
    </row>
    <row r="666" spans="1:42">
      <c r="A666" s="53"/>
      <c r="B666" s="53"/>
      <c r="C666" s="53"/>
      <c r="D666" s="54"/>
      <c r="E666" s="54"/>
      <c r="F666" s="54"/>
      <c r="G666" s="55"/>
      <c r="H666" s="55"/>
      <c r="I666" s="55"/>
      <c r="J666" s="55"/>
      <c r="K666" s="54"/>
      <c r="L666" s="55"/>
      <c r="M666" s="55"/>
      <c r="N666" s="55"/>
      <c r="O666" s="55"/>
      <c r="P666" s="54"/>
      <c r="Q666" s="55"/>
      <c r="R666" s="55"/>
      <c r="S666" s="55"/>
      <c r="T666" s="55"/>
      <c r="U666" s="54"/>
      <c r="V666" s="55"/>
      <c r="W666" s="55"/>
      <c r="X666" s="55"/>
      <c r="Y666" s="55"/>
      <c r="Z666" s="54"/>
      <c r="AA666" s="55"/>
      <c r="AB666" s="55"/>
      <c r="AC666" s="55"/>
      <c r="AD666" s="55"/>
      <c r="AE666" s="54"/>
      <c r="AF666" s="55"/>
      <c r="AG666" s="55"/>
      <c r="AH666" s="55"/>
      <c r="AI666" s="55"/>
      <c r="AJ666" s="54"/>
      <c r="AK666" s="55"/>
      <c r="AL666" s="55"/>
      <c r="AM666" s="55"/>
      <c r="AN666" s="55"/>
      <c r="AO666" s="54"/>
      <c r="AP666" s="51"/>
    </row>
    <row r="667" spans="1:42">
      <c r="A667" s="53"/>
      <c r="B667" s="53"/>
      <c r="C667" s="53"/>
      <c r="D667" s="54"/>
      <c r="E667" s="54"/>
      <c r="F667" s="54"/>
      <c r="G667" s="55"/>
      <c r="H667" s="55"/>
      <c r="I667" s="55"/>
      <c r="J667" s="55"/>
      <c r="K667" s="54"/>
      <c r="L667" s="55"/>
      <c r="M667" s="55"/>
      <c r="N667" s="55"/>
      <c r="O667" s="55"/>
      <c r="P667" s="54"/>
      <c r="Q667" s="55"/>
      <c r="R667" s="55"/>
      <c r="S667" s="55"/>
      <c r="T667" s="55"/>
      <c r="U667" s="54"/>
      <c r="V667" s="55"/>
      <c r="W667" s="55"/>
      <c r="X667" s="55"/>
      <c r="Y667" s="55"/>
      <c r="Z667" s="54"/>
      <c r="AA667" s="55"/>
      <c r="AB667" s="55"/>
      <c r="AC667" s="55"/>
      <c r="AD667" s="55"/>
      <c r="AE667" s="54"/>
      <c r="AF667" s="55"/>
      <c r="AG667" s="55"/>
      <c r="AH667" s="55"/>
      <c r="AI667" s="55"/>
      <c r="AJ667" s="54"/>
      <c r="AK667" s="55"/>
      <c r="AL667" s="55"/>
      <c r="AM667" s="55"/>
      <c r="AN667" s="55"/>
      <c r="AO667" s="54"/>
      <c r="AP667" s="51"/>
    </row>
    <row r="668" spans="1:42">
      <c r="A668" s="53"/>
      <c r="B668" s="53"/>
      <c r="C668" s="53"/>
      <c r="D668" s="54"/>
      <c r="E668" s="54"/>
      <c r="F668" s="54"/>
      <c r="G668" s="55"/>
      <c r="H668" s="55"/>
      <c r="I668" s="55"/>
      <c r="J668" s="55"/>
      <c r="K668" s="54"/>
      <c r="L668" s="55"/>
      <c r="M668" s="55"/>
      <c r="N668" s="55"/>
      <c r="O668" s="55"/>
      <c r="P668" s="54"/>
      <c r="Q668" s="55"/>
      <c r="R668" s="55"/>
      <c r="S668" s="55"/>
      <c r="T668" s="55"/>
      <c r="U668" s="54"/>
      <c r="V668" s="55"/>
      <c r="W668" s="55"/>
      <c r="X668" s="55"/>
      <c r="Y668" s="55"/>
      <c r="Z668" s="54"/>
      <c r="AA668" s="55"/>
      <c r="AB668" s="55"/>
      <c r="AC668" s="55"/>
      <c r="AD668" s="55"/>
      <c r="AE668" s="54"/>
      <c r="AF668" s="55"/>
      <c r="AG668" s="55"/>
      <c r="AH668" s="55"/>
      <c r="AI668" s="55"/>
      <c r="AJ668" s="54"/>
      <c r="AK668" s="55"/>
      <c r="AL668" s="55"/>
      <c r="AM668" s="55"/>
      <c r="AN668" s="55"/>
      <c r="AO668" s="54"/>
      <c r="AP668" s="51"/>
    </row>
    <row r="669" spans="1:42">
      <c r="A669" s="53"/>
      <c r="B669" s="53"/>
      <c r="C669" s="53"/>
      <c r="D669" s="54"/>
      <c r="E669" s="54"/>
      <c r="F669" s="54"/>
      <c r="G669" s="55"/>
      <c r="H669" s="55"/>
      <c r="I669" s="55"/>
      <c r="J669" s="55"/>
      <c r="K669" s="54"/>
      <c r="L669" s="55"/>
      <c r="M669" s="55"/>
      <c r="N669" s="55"/>
      <c r="O669" s="55"/>
      <c r="P669" s="54"/>
      <c r="Q669" s="55"/>
      <c r="R669" s="55"/>
      <c r="S669" s="55"/>
      <c r="T669" s="55"/>
      <c r="U669" s="54"/>
      <c r="V669" s="55"/>
      <c r="W669" s="55"/>
      <c r="X669" s="55"/>
      <c r="Y669" s="55"/>
      <c r="Z669" s="54"/>
      <c r="AA669" s="55"/>
      <c r="AB669" s="55"/>
      <c r="AC669" s="55"/>
      <c r="AD669" s="55"/>
      <c r="AE669" s="54"/>
      <c r="AF669" s="55"/>
      <c r="AG669" s="55"/>
      <c r="AH669" s="55"/>
      <c r="AI669" s="55"/>
      <c r="AJ669" s="54"/>
      <c r="AK669" s="55"/>
      <c r="AL669" s="55"/>
      <c r="AM669" s="55"/>
      <c r="AN669" s="55"/>
      <c r="AO669" s="54"/>
      <c r="AP669" s="51"/>
    </row>
    <row r="670" spans="1:42">
      <c r="A670" s="53"/>
      <c r="B670" s="53"/>
      <c r="C670" s="53"/>
      <c r="D670" s="54"/>
      <c r="E670" s="54"/>
      <c r="F670" s="54"/>
      <c r="G670" s="55"/>
      <c r="H670" s="55"/>
      <c r="I670" s="55"/>
      <c r="J670" s="55"/>
      <c r="K670" s="54"/>
      <c r="L670" s="55"/>
      <c r="M670" s="55"/>
      <c r="N670" s="55"/>
      <c r="O670" s="55"/>
      <c r="P670" s="54"/>
      <c r="Q670" s="55"/>
      <c r="R670" s="55"/>
      <c r="S670" s="55"/>
      <c r="T670" s="55"/>
      <c r="U670" s="54"/>
      <c r="V670" s="55"/>
      <c r="W670" s="55"/>
      <c r="X670" s="55"/>
      <c r="Y670" s="55"/>
      <c r="Z670" s="54"/>
      <c r="AA670" s="55"/>
      <c r="AB670" s="55"/>
      <c r="AC670" s="55"/>
      <c r="AD670" s="55"/>
      <c r="AE670" s="54"/>
      <c r="AF670" s="55"/>
      <c r="AG670" s="55"/>
      <c r="AH670" s="55"/>
      <c r="AI670" s="55"/>
      <c r="AJ670" s="54"/>
      <c r="AK670" s="55"/>
      <c r="AL670" s="55"/>
      <c r="AM670" s="55"/>
      <c r="AN670" s="55"/>
      <c r="AO670" s="54"/>
      <c r="AP670" s="51"/>
    </row>
    <row r="671" spans="1:42">
      <c r="A671" s="53"/>
      <c r="B671" s="53"/>
      <c r="C671" s="53"/>
      <c r="D671" s="54"/>
      <c r="E671" s="54"/>
      <c r="F671" s="54"/>
      <c r="G671" s="55"/>
      <c r="H671" s="55"/>
      <c r="I671" s="55"/>
      <c r="J671" s="55"/>
      <c r="K671" s="54"/>
      <c r="L671" s="55"/>
      <c r="M671" s="55"/>
      <c r="N671" s="55"/>
      <c r="O671" s="55"/>
      <c r="P671" s="54"/>
      <c r="Q671" s="55"/>
      <c r="R671" s="55"/>
      <c r="S671" s="55"/>
      <c r="T671" s="55"/>
      <c r="U671" s="54"/>
      <c r="V671" s="55"/>
      <c r="W671" s="55"/>
      <c r="X671" s="55"/>
      <c r="Y671" s="55"/>
      <c r="Z671" s="54"/>
      <c r="AA671" s="55"/>
      <c r="AB671" s="55"/>
      <c r="AC671" s="55"/>
      <c r="AD671" s="55"/>
      <c r="AE671" s="54"/>
      <c r="AF671" s="55"/>
      <c r="AG671" s="55"/>
      <c r="AH671" s="55"/>
      <c r="AI671" s="55"/>
      <c r="AJ671" s="54"/>
      <c r="AK671" s="55"/>
      <c r="AL671" s="55"/>
      <c r="AM671" s="55"/>
      <c r="AN671" s="55"/>
      <c r="AO671" s="54"/>
      <c r="AP671" s="51"/>
    </row>
    <row r="672" spans="1:42">
      <c r="A672" s="53"/>
      <c r="B672" s="53"/>
      <c r="C672" s="53"/>
      <c r="D672" s="54"/>
      <c r="E672" s="54"/>
      <c r="F672" s="54"/>
      <c r="G672" s="55"/>
      <c r="H672" s="55"/>
      <c r="I672" s="55"/>
      <c r="J672" s="55"/>
      <c r="K672" s="54"/>
      <c r="L672" s="55"/>
      <c r="M672" s="55"/>
      <c r="N672" s="55"/>
      <c r="O672" s="55"/>
      <c r="P672" s="54"/>
      <c r="Q672" s="55"/>
      <c r="R672" s="55"/>
      <c r="S672" s="55"/>
      <c r="T672" s="55"/>
      <c r="U672" s="54"/>
      <c r="V672" s="55"/>
      <c r="W672" s="55"/>
      <c r="X672" s="55"/>
      <c r="Y672" s="55"/>
      <c r="Z672" s="54"/>
      <c r="AA672" s="55"/>
      <c r="AB672" s="55"/>
      <c r="AC672" s="55"/>
      <c r="AD672" s="55"/>
      <c r="AE672" s="54"/>
      <c r="AF672" s="55"/>
      <c r="AG672" s="55"/>
      <c r="AH672" s="55"/>
      <c r="AI672" s="55"/>
      <c r="AJ672" s="54"/>
      <c r="AK672" s="55"/>
      <c r="AL672" s="55"/>
      <c r="AM672" s="55"/>
      <c r="AN672" s="55"/>
      <c r="AO672" s="54"/>
      <c r="AP672" s="51"/>
    </row>
    <row r="673" spans="1:42">
      <c r="A673" s="53"/>
      <c r="B673" s="53"/>
      <c r="C673" s="53"/>
      <c r="D673" s="54"/>
      <c r="E673" s="54"/>
      <c r="F673" s="54"/>
      <c r="G673" s="55"/>
      <c r="H673" s="55"/>
      <c r="I673" s="55"/>
      <c r="J673" s="55"/>
      <c r="K673" s="54"/>
      <c r="L673" s="55"/>
      <c r="M673" s="55"/>
      <c r="N673" s="55"/>
      <c r="O673" s="55"/>
      <c r="P673" s="54"/>
      <c r="Q673" s="55"/>
      <c r="R673" s="55"/>
      <c r="S673" s="55"/>
      <c r="T673" s="55"/>
      <c r="U673" s="54"/>
      <c r="V673" s="55"/>
      <c r="W673" s="55"/>
      <c r="X673" s="55"/>
      <c r="Y673" s="55"/>
      <c r="Z673" s="54"/>
      <c r="AA673" s="55"/>
      <c r="AB673" s="55"/>
      <c r="AC673" s="55"/>
      <c r="AD673" s="55"/>
      <c r="AE673" s="54"/>
      <c r="AF673" s="55"/>
      <c r="AG673" s="55"/>
      <c r="AH673" s="55"/>
      <c r="AI673" s="55"/>
      <c r="AJ673" s="54"/>
      <c r="AK673" s="55"/>
      <c r="AL673" s="55"/>
      <c r="AM673" s="55"/>
      <c r="AN673" s="55"/>
      <c r="AO673" s="54"/>
      <c r="AP673" s="51"/>
    </row>
    <row r="674" spans="1:42">
      <c r="A674" s="53"/>
      <c r="B674" s="53"/>
      <c r="C674" s="53"/>
      <c r="D674" s="54"/>
      <c r="E674" s="54"/>
      <c r="F674" s="54"/>
      <c r="G674" s="55"/>
      <c r="H674" s="55"/>
      <c r="I674" s="55"/>
      <c r="J674" s="55"/>
      <c r="K674" s="54"/>
      <c r="L674" s="55"/>
      <c r="M674" s="55"/>
      <c r="N674" s="55"/>
      <c r="O674" s="55"/>
      <c r="P674" s="54"/>
      <c r="Q674" s="55"/>
      <c r="R674" s="55"/>
      <c r="S674" s="55"/>
      <c r="T674" s="55"/>
      <c r="U674" s="54"/>
      <c r="V674" s="55"/>
      <c r="W674" s="55"/>
      <c r="X674" s="55"/>
      <c r="Y674" s="55"/>
      <c r="Z674" s="54"/>
      <c r="AA674" s="55"/>
      <c r="AB674" s="55"/>
      <c r="AC674" s="55"/>
      <c r="AD674" s="55"/>
      <c r="AE674" s="54"/>
      <c r="AF674" s="55"/>
      <c r="AG674" s="55"/>
      <c r="AH674" s="55"/>
      <c r="AI674" s="55"/>
      <c r="AJ674" s="54"/>
      <c r="AK674" s="55"/>
      <c r="AL674" s="55"/>
      <c r="AM674" s="55"/>
      <c r="AN674" s="55"/>
      <c r="AO674" s="54"/>
      <c r="AP674" s="51"/>
    </row>
    <row r="675" spans="1:42">
      <c r="A675" s="53"/>
      <c r="B675" s="53"/>
      <c r="C675" s="53"/>
      <c r="D675" s="54"/>
      <c r="E675" s="54"/>
      <c r="F675" s="54"/>
      <c r="G675" s="55"/>
      <c r="H675" s="55"/>
      <c r="I675" s="55"/>
      <c r="J675" s="55"/>
      <c r="K675" s="54"/>
      <c r="L675" s="55"/>
      <c r="M675" s="55"/>
      <c r="N675" s="55"/>
      <c r="O675" s="55"/>
      <c r="P675" s="54"/>
      <c r="Q675" s="55"/>
      <c r="R675" s="55"/>
      <c r="S675" s="55"/>
      <c r="T675" s="55"/>
      <c r="U675" s="54"/>
      <c r="V675" s="55"/>
      <c r="W675" s="55"/>
      <c r="X675" s="55"/>
      <c r="Y675" s="55"/>
      <c r="Z675" s="54"/>
      <c r="AA675" s="55"/>
      <c r="AB675" s="55"/>
      <c r="AC675" s="55"/>
      <c r="AD675" s="55"/>
      <c r="AE675" s="54"/>
      <c r="AF675" s="55"/>
      <c r="AG675" s="55"/>
      <c r="AH675" s="55"/>
      <c r="AI675" s="55"/>
      <c r="AJ675" s="54"/>
      <c r="AK675" s="55"/>
      <c r="AL675" s="55"/>
      <c r="AM675" s="55"/>
      <c r="AN675" s="55"/>
      <c r="AO675" s="54"/>
      <c r="AP675" s="51"/>
    </row>
    <row r="676" spans="1:42">
      <c r="A676" s="53"/>
      <c r="B676" s="53"/>
      <c r="C676" s="53"/>
      <c r="D676" s="54"/>
      <c r="E676" s="54"/>
      <c r="F676" s="54"/>
      <c r="G676" s="55"/>
      <c r="H676" s="55"/>
      <c r="I676" s="55"/>
      <c r="J676" s="55"/>
      <c r="K676" s="54"/>
      <c r="L676" s="55"/>
      <c r="M676" s="55"/>
      <c r="N676" s="55"/>
      <c r="O676" s="55"/>
      <c r="P676" s="54"/>
      <c r="Q676" s="55"/>
      <c r="R676" s="55"/>
      <c r="S676" s="55"/>
      <c r="T676" s="55"/>
      <c r="U676" s="54"/>
      <c r="V676" s="55"/>
      <c r="W676" s="55"/>
      <c r="X676" s="55"/>
      <c r="Y676" s="55"/>
      <c r="Z676" s="54"/>
      <c r="AA676" s="55"/>
      <c r="AB676" s="55"/>
      <c r="AC676" s="55"/>
      <c r="AD676" s="55"/>
      <c r="AE676" s="54"/>
      <c r="AF676" s="55"/>
      <c r="AG676" s="55"/>
      <c r="AH676" s="55"/>
      <c r="AI676" s="55"/>
      <c r="AJ676" s="54"/>
      <c r="AK676" s="55"/>
      <c r="AL676" s="55"/>
      <c r="AM676" s="55"/>
      <c r="AN676" s="55"/>
      <c r="AO676" s="54"/>
      <c r="AP676" s="51"/>
    </row>
    <row r="677" spans="1:42">
      <c r="A677" s="53"/>
      <c r="B677" s="53"/>
      <c r="C677" s="53"/>
      <c r="D677" s="54"/>
      <c r="E677" s="54"/>
      <c r="F677" s="54"/>
      <c r="G677" s="55"/>
      <c r="H677" s="55"/>
      <c r="I677" s="55"/>
      <c r="J677" s="55"/>
      <c r="K677" s="54"/>
      <c r="L677" s="55"/>
      <c r="M677" s="55"/>
      <c r="N677" s="55"/>
      <c r="O677" s="55"/>
      <c r="P677" s="54"/>
      <c r="Q677" s="55"/>
      <c r="R677" s="55"/>
      <c r="S677" s="55"/>
      <c r="T677" s="55"/>
      <c r="U677" s="54"/>
      <c r="V677" s="55"/>
      <c r="W677" s="55"/>
      <c r="X677" s="55"/>
      <c r="Y677" s="55"/>
      <c r="Z677" s="54"/>
      <c r="AA677" s="55"/>
      <c r="AB677" s="55"/>
      <c r="AC677" s="55"/>
      <c r="AD677" s="55"/>
      <c r="AE677" s="54"/>
      <c r="AF677" s="55"/>
      <c r="AG677" s="55"/>
      <c r="AH677" s="55"/>
      <c r="AI677" s="55"/>
      <c r="AJ677" s="54"/>
      <c r="AK677" s="55"/>
      <c r="AL677" s="55"/>
      <c r="AM677" s="55"/>
      <c r="AN677" s="55"/>
      <c r="AO677" s="54"/>
      <c r="AP677" s="51"/>
    </row>
    <row r="678" spans="1:42">
      <c r="A678" s="53"/>
      <c r="B678" s="53"/>
      <c r="C678" s="53"/>
      <c r="D678" s="54"/>
      <c r="E678" s="54"/>
      <c r="F678" s="54"/>
      <c r="G678" s="55"/>
      <c r="H678" s="55"/>
      <c r="I678" s="55"/>
      <c r="J678" s="55"/>
      <c r="K678" s="54"/>
      <c r="L678" s="55"/>
      <c r="M678" s="55"/>
      <c r="N678" s="55"/>
      <c r="O678" s="55"/>
      <c r="P678" s="54"/>
      <c r="Q678" s="55"/>
      <c r="R678" s="55"/>
      <c r="S678" s="55"/>
      <c r="T678" s="55"/>
      <c r="U678" s="54"/>
      <c r="V678" s="55"/>
      <c r="W678" s="55"/>
      <c r="X678" s="55"/>
      <c r="Y678" s="55"/>
      <c r="Z678" s="54"/>
      <c r="AA678" s="55"/>
      <c r="AB678" s="55"/>
      <c r="AC678" s="55"/>
      <c r="AD678" s="55"/>
      <c r="AE678" s="54"/>
      <c r="AF678" s="55"/>
      <c r="AG678" s="55"/>
      <c r="AH678" s="55"/>
      <c r="AI678" s="55"/>
      <c r="AJ678" s="54"/>
      <c r="AK678" s="55"/>
      <c r="AL678" s="55"/>
      <c r="AM678" s="55"/>
      <c r="AN678" s="55"/>
      <c r="AO678" s="54"/>
      <c r="AP678" s="51"/>
    </row>
    <row r="679" spans="1:42">
      <c r="A679" s="53"/>
      <c r="B679" s="53"/>
      <c r="C679" s="53"/>
      <c r="D679" s="54"/>
      <c r="E679" s="54"/>
      <c r="F679" s="54"/>
      <c r="G679" s="55"/>
      <c r="H679" s="55"/>
      <c r="I679" s="55"/>
      <c r="J679" s="55"/>
      <c r="K679" s="54"/>
      <c r="L679" s="55"/>
      <c r="M679" s="55"/>
      <c r="N679" s="55"/>
      <c r="O679" s="55"/>
      <c r="P679" s="54"/>
      <c r="Q679" s="55"/>
      <c r="R679" s="55"/>
      <c r="S679" s="55"/>
      <c r="T679" s="55"/>
      <c r="U679" s="54"/>
      <c r="V679" s="55"/>
      <c r="W679" s="55"/>
      <c r="X679" s="55"/>
      <c r="Y679" s="55"/>
      <c r="Z679" s="54"/>
      <c r="AA679" s="55"/>
      <c r="AB679" s="55"/>
      <c r="AC679" s="55"/>
      <c r="AD679" s="55"/>
      <c r="AE679" s="54"/>
      <c r="AF679" s="55"/>
      <c r="AG679" s="55"/>
      <c r="AH679" s="55"/>
      <c r="AI679" s="55"/>
      <c r="AJ679" s="54"/>
      <c r="AK679" s="55"/>
      <c r="AL679" s="55"/>
      <c r="AM679" s="55"/>
      <c r="AN679" s="55"/>
      <c r="AO679" s="54"/>
      <c r="AP679" s="51"/>
    </row>
    <row r="680" spans="1:42">
      <c r="A680" s="53"/>
      <c r="B680" s="53"/>
      <c r="C680" s="53"/>
      <c r="D680" s="54"/>
      <c r="E680" s="54"/>
      <c r="F680" s="54"/>
      <c r="G680" s="55"/>
      <c r="H680" s="55"/>
      <c r="I680" s="55"/>
      <c r="J680" s="55"/>
      <c r="K680" s="54"/>
      <c r="L680" s="55"/>
      <c r="M680" s="55"/>
      <c r="N680" s="55"/>
      <c r="O680" s="55"/>
      <c r="P680" s="54"/>
      <c r="Q680" s="55"/>
      <c r="R680" s="55"/>
      <c r="S680" s="55"/>
      <c r="T680" s="55"/>
      <c r="U680" s="54"/>
      <c r="V680" s="55"/>
      <c r="W680" s="55"/>
      <c r="X680" s="55"/>
      <c r="Y680" s="55"/>
      <c r="Z680" s="54"/>
      <c r="AA680" s="55"/>
      <c r="AB680" s="55"/>
      <c r="AC680" s="55"/>
      <c r="AD680" s="55"/>
      <c r="AE680" s="54"/>
      <c r="AF680" s="55"/>
      <c r="AG680" s="55"/>
      <c r="AH680" s="55"/>
      <c r="AI680" s="55"/>
      <c r="AJ680" s="54"/>
      <c r="AK680" s="55"/>
      <c r="AL680" s="55"/>
      <c r="AM680" s="55"/>
      <c r="AN680" s="55"/>
      <c r="AO680" s="54"/>
      <c r="AP680" s="51"/>
    </row>
    <row r="681" spans="1:42">
      <c r="A681" s="53"/>
      <c r="B681" s="53"/>
      <c r="C681" s="53"/>
      <c r="D681" s="54"/>
      <c r="E681" s="54"/>
      <c r="F681" s="54"/>
      <c r="G681" s="55"/>
      <c r="H681" s="55"/>
      <c r="I681" s="55"/>
      <c r="J681" s="55"/>
      <c r="K681" s="54"/>
      <c r="L681" s="55"/>
      <c r="M681" s="55"/>
      <c r="N681" s="55"/>
      <c r="O681" s="55"/>
      <c r="P681" s="54"/>
      <c r="Q681" s="55"/>
      <c r="R681" s="55"/>
      <c r="S681" s="55"/>
      <c r="T681" s="55"/>
      <c r="U681" s="54"/>
      <c r="V681" s="55"/>
      <c r="W681" s="55"/>
      <c r="X681" s="55"/>
      <c r="Y681" s="55"/>
      <c r="Z681" s="54"/>
      <c r="AA681" s="55"/>
      <c r="AB681" s="55"/>
      <c r="AC681" s="55"/>
      <c r="AD681" s="55"/>
      <c r="AE681" s="54"/>
      <c r="AF681" s="55"/>
      <c r="AG681" s="55"/>
      <c r="AH681" s="55"/>
      <c r="AI681" s="55"/>
      <c r="AJ681" s="54"/>
      <c r="AK681" s="55"/>
      <c r="AL681" s="55"/>
      <c r="AM681" s="55"/>
      <c r="AN681" s="55"/>
      <c r="AO681" s="54"/>
      <c r="AP681" s="51"/>
    </row>
    <row r="682" spans="1:42">
      <c r="A682" s="53"/>
      <c r="B682" s="53"/>
      <c r="C682" s="53"/>
      <c r="D682" s="54"/>
      <c r="E682" s="54"/>
      <c r="F682" s="54"/>
      <c r="G682" s="55"/>
      <c r="H682" s="55"/>
      <c r="I682" s="55"/>
      <c r="J682" s="55"/>
      <c r="K682" s="54"/>
      <c r="L682" s="55"/>
      <c r="M682" s="55"/>
      <c r="N682" s="55"/>
      <c r="O682" s="55"/>
      <c r="P682" s="54"/>
      <c r="Q682" s="55"/>
      <c r="R682" s="55"/>
      <c r="S682" s="55"/>
      <c r="T682" s="55"/>
      <c r="U682" s="54"/>
      <c r="V682" s="55"/>
      <c r="W682" s="55"/>
      <c r="X682" s="55"/>
      <c r="Y682" s="55"/>
      <c r="Z682" s="54"/>
      <c r="AA682" s="55"/>
      <c r="AB682" s="55"/>
      <c r="AC682" s="55"/>
      <c r="AD682" s="55"/>
      <c r="AE682" s="54"/>
      <c r="AF682" s="55"/>
      <c r="AG682" s="55"/>
      <c r="AH682" s="55"/>
      <c r="AI682" s="55"/>
      <c r="AJ682" s="54"/>
      <c r="AK682" s="55"/>
      <c r="AL682" s="55"/>
      <c r="AM682" s="55"/>
      <c r="AN682" s="55"/>
      <c r="AO682" s="54"/>
      <c r="AP682" s="51"/>
    </row>
    <row r="683" spans="1:42">
      <c r="A683" s="53"/>
      <c r="B683" s="53"/>
      <c r="C683" s="53"/>
      <c r="D683" s="54"/>
      <c r="E683" s="54"/>
      <c r="F683" s="54"/>
      <c r="G683" s="55"/>
      <c r="H683" s="55"/>
      <c r="I683" s="55"/>
      <c r="J683" s="55"/>
      <c r="K683" s="54"/>
      <c r="L683" s="55"/>
      <c r="M683" s="55"/>
      <c r="N683" s="55"/>
      <c r="O683" s="55"/>
      <c r="P683" s="54"/>
      <c r="Q683" s="55"/>
      <c r="R683" s="55"/>
      <c r="S683" s="55"/>
      <c r="T683" s="55"/>
      <c r="U683" s="54"/>
      <c r="V683" s="55"/>
      <c r="W683" s="55"/>
      <c r="X683" s="55"/>
      <c r="Y683" s="55"/>
      <c r="Z683" s="54"/>
      <c r="AA683" s="55"/>
      <c r="AB683" s="55"/>
      <c r="AC683" s="55"/>
      <c r="AD683" s="55"/>
      <c r="AE683" s="54"/>
      <c r="AF683" s="55"/>
      <c r="AG683" s="55"/>
      <c r="AH683" s="55"/>
      <c r="AI683" s="55"/>
      <c r="AJ683" s="54"/>
      <c r="AK683" s="55"/>
      <c r="AL683" s="55"/>
      <c r="AM683" s="55"/>
      <c r="AN683" s="55"/>
      <c r="AO683" s="54"/>
      <c r="AP683" s="51"/>
    </row>
    <row r="684" spans="1:42">
      <c r="A684" s="53"/>
      <c r="B684" s="53"/>
      <c r="C684" s="53"/>
      <c r="D684" s="54"/>
      <c r="E684" s="54"/>
      <c r="F684" s="54"/>
      <c r="G684" s="55"/>
      <c r="H684" s="55"/>
      <c r="I684" s="55"/>
      <c r="J684" s="55"/>
      <c r="K684" s="54"/>
      <c r="L684" s="55"/>
      <c r="M684" s="55"/>
      <c r="N684" s="55"/>
      <c r="O684" s="55"/>
      <c r="P684" s="54"/>
      <c r="Q684" s="55"/>
      <c r="R684" s="55"/>
      <c r="S684" s="55"/>
      <c r="T684" s="55"/>
      <c r="U684" s="54"/>
      <c r="V684" s="55"/>
      <c r="W684" s="55"/>
      <c r="X684" s="55"/>
      <c r="Y684" s="55"/>
      <c r="Z684" s="54"/>
      <c r="AA684" s="55"/>
      <c r="AB684" s="55"/>
      <c r="AC684" s="55"/>
      <c r="AD684" s="55"/>
      <c r="AE684" s="54"/>
      <c r="AF684" s="55"/>
      <c r="AG684" s="55"/>
      <c r="AH684" s="55"/>
      <c r="AI684" s="55"/>
      <c r="AJ684" s="54"/>
      <c r="AK684" s="55"/>
      <c r="AL684" s="55"/>
      <c r="AM684" s="55"/>
      <c r="AN684" s="55"/>
      <c r="AO684" s="54"/>
      <c r="AP684" s="51"/>
    </row>
    <row r="685" spans="1:42">
      <c r="A685" s="53"/>
      <c r="B685" s="53"/>
      <c r="C685" s="53"/>
      <c r="D685" s="54"/>
      <c r="E685" s="54"/>
      <c r="F685" s="54"/>
      <c r="G685" s="55"/>
      <c r="H685" s="55"/>
      <c r="I685" s="55"/>
      <c r="J685" s="55"/>
      <c r="K685" s="54"/>
      <c r="L685" s="55"/>
      <c r="M685" s="55"/>
      <c r="N685" s="55"/>
      <c r="O685" s="55"/>
      <c r="P685" s="54"/>
      <c r="Q685" s="55"/>
      <c r="R685" s="55"/>
      <c r="S685" s="55"/>
      <c r="T685" s="55"/>
      <c r="U685" s="54"/>
      <c r="V685" s="55"/>
      <c r="W685" s="55"/>
      <c r="X685" s="55"/>
      <c r="Y685" s="55"/>
      <c r="Z685" s="54"/>
      <c r="AA685" s="55"/>
      <c r="AB685" s="55"/>
      <c r="AC685" s="55"/>
      <c r="AD685" s="55"/>
      <c r="AE685" s="54"/>
      <c r="AF685" s="55"/>
      <c r="AG685" s="55"/>
      <c r="AH685" s="55"/>
      <c r="AI685" s="55"/>
      <c r="AJ685" s="54"/>
      <c r="AK685" s="55"/>
      <c r="AL685" s="55"/>
      <c r="AM685" s="55"/>
      <c r="AN685" s="55"/>
      <c r="AO685" s="54"/>
      <c r="AP685" s="51"/>
    </row>
    <row r="686" spans="1:42">
      <c r="A686" s="53"/>
      <c r="B686" s="53"/>
      <c r="C686" s="53"/>
      <c r="D686" s="54"/>
      <c r="E686" s="54"/>
      <c r="F686" s="54"/>
      <c r="G686" s="55"/>
      <c r="H686" s="55"/>
      <c r="I686" s="55"/>
      <c r="J686" s="55"/>
      <c r="K686" s="54"/>
      <c r="L686" s="55"/>
      <c r="M686" s="55"/>
      <c r="N686" s="55"/>
      <c r="O686" s="55"/>
      <c r="P686" s="54"/>
      <c r="Q686" s="55"/>
      <c r="R686" s="55"/>
      <c r="S686" s="55"/>
      <c r="T686" s="55"/>
      <c r="U686" s="54"/>
      <c r="V686" s="55"/>
      <c r="W686" s="55"/>
      <c r="X686" s="55"/>
      <c r="Y686" s="55"/>
      <c r="Z686" s="54"/>
      <c r="AA686" s="55"/>
      <c r="AB686" s="55"/>
      <c r="AC686" s="55"/>
      <c r="AD686" s="55"/>
      <c r="AE686" s="54"/>
      <c r="AF686" s="55"/>
      <c r="AG686" s="55"/>
      <c r="AH686" s="55"/>
      <c r="AI686" s="55"/>
      <c r="AJ686" s="54"/>
      <c r="AK686" s="55"/>
      <c r="AL686" s="55"/>
      <c r="AM686" s="55"/>
      <c r="AN686" s="55"/>
      <c r="AO686" s="54"/>
      <c r="AP686" s="51"/>
    </row>
    <row r="687" spans="1:42">
      <c r="A687" s="53"/>
      <c r="B687" s="53"/>
      <c r="C687" s="53"/>
      <c r="D687" s="54"/>
      <c r="E687" s="54"/>
      <c r="F687" s="54"/>
      <c r="G687" s="55"/>
      <c r="H687" s="55"/>
      <c r="I687" s="55"/>
      <c r="J687" s="55"/>
      <c r="K687" s="54"/>
      <c r="L687" s="55"/>
      <c r="M687" s="55"/>
      <c r="N687" s="55"/>
      <c r="O687" s="55"/>
      <c r="P687" s="54"/>
      <c r="Q687" s="55"/>
      <c r="R687" s="55"/>
      <c r="S687" s="55"/>
      <c r="T687" s="55"/>
      <c r="U687" s="54"/>
      <c r="V687" s="55"/>
      <c r="W687" s="55"/>
      <c r="X687" s="55"/>
      <c r="Y687" s="55"/>
      <c r="Z687" s="54"/>
      <c r="AA687" s="55"/>
      <c r="AB687" s="55"/>
      <c r="AC687" s="55"/>
      <c r="AD687" s="55"/>
      <c r="AE687" s="54"/>
      <c r="AF687" s="55"/>
      <c r="AG687" s="55"/>
      <c r="AH687" s="55"/>
      <c r="AI687" s="55"/>
      <c r="AJ687" s="54"/>
      <c r="AK687" s="55"/>
      <c r="AL687" s="55"/>
      <c r="AM687" s="55"/>
      <c r="AN687" s="55"/>
      <c r="AO687" s="54"/>
      <c r="AP687" s="51"/>
    </row>
    <row r="688" spans="1:42">
      <c r="A688" s="53"/>
      <c r="B688" s="53"/>
      <c r="C688" s="53"/>
      <c r="D688" s="54"/>
      <c r="E688" s="54"/>
      <c r="F688" s="54"/>
      <c r="G688" s="55"/>
      <c r="H688" s="55"/>
      <c r="I688" s="55"/>
      <c r="J688" s="55"/>
      <c r="K688" s="54"/>
      <c r="L688" s="55"/>
      <c r="M688" s="55"/>
      <c r="N688" s="55"/>
      <c r="O688" s="55"/>
      <c r="P688" s="54"/>
      <c r="Q688" s="55"/>
      <c r="R688" s="55"/>
      <c r="S688" s="55"/>
      <c r="T688" s="55"/>
      <c r="U688" s="54"/>
      <c r="V688" s="55"/>
      <c r="W688" s="55"/>
      <c r="X688" s="55"/>
      <c r="Y688" s="55"/>
      <c r="Z688" s="54"/>
      <c r="AA688" s="55"/>
      <c r="AB688" s="55"/>
      <c r="AC688" s="55"/>
      <c r="AD688" s="55"/>
      <c r="AE688" s="54"/>
      <c r="AF688" s="55"/>
      <c r="AG688" s="55"/>
      <c r="AH688" s="55"/>
      <c r="AI688" s="55"/>
      <c r="AJ688" s="54"/>
      <c r="AK688" s="55"/>
      <c r="AL688" s="55"/>
      <c r="AM688" s="55"/>
      <c r="AN688" s="55"/>
      <c r="AO688" s="54"/>
      <c r="AP688" s="51"/>
    </row>
    <row r="689" spans="1:42">
      <c r="A689" s="53"/>
      <c r="B689" s="53"/>
      <c r="C689" s="53"/>
      <c r="D689" s="54"/>
      <c r="E689" s="54"/>
      <c r="F689" s="54"/>
      <c r="G689" s="55"/>
      <c r="H689" s="55"/>
      <c r="I689" s="55"/>
      <c r="J689" s="55"/>
      <c r="K689" s="54"/>
      <c r="L689" s="55"/>
      <c r="M689" s="55"/>
      <c r="N689" s="55"/>
      <c r="O689" s="55"/>
      <c r="P689" s="54"/>
      <c r="Q689" s="55"/>
      <c r="R689" s="55"/>
      <c r="S689" s="55"/>
      <c r="T689" s="55"/>
      <c r="U689" s="54"/>
      <c r="V689" s="55"/>
      <c r="W689" s="55"/>
      <c r="X689" s="55"/>
      <c r="Y689" s="55"/>
      <c r="Z689" s="54"/>
      <c r="AA689" s="55"/>
      <c r="AB689" s="55"/>
      <c r="AC689" s="55"/>
      <c r="AD689" s="55"/>
      <c r="AE689" s="54"/>
      <c r="AF689" s="55"/>
      <c r="AG689" s="55"/>
      <c r="AH689" s="55"/>
      <c r="AI689" s="55"/>
      <c r="AJ689" s="54"/>
      <c r="AK689" s="55"/>
      <c r="AL689" s="55"/>
      <c r="AM689" s="55"/>
      <c r="AN689" s="55"/>
      <c r="AO689" s="54"/>
      <c r="AP689" s="51"/>
    </row>
    <row r="690" spans="1:42">
      <c r="A690" s="53"/>
      <c r="B690" s="53"/>
      <c r="C690" s="53"/>
      <c r="D690" s="54"/>
      <c r="E690" s="54"/>
      <c r="F690" s="54"/>
      <c r="G690" s="55"/>
      <c r="H690" s="55"/>
      <c r="I690" s="55"/>
      <c r="J690" s="55"/>
      <c r="K690" s="54"/>
      <c r="L690" s="55"/>
      <c r="M690" s="55"/>
      <c r="N690" s="55"/>
      <c r="O690" s="55"/>
      <c r="P690" s="54"/>
      <c r="Q690" s="55"/>
      <c r="R690" s="55"/>
      <c r="S690" s="55"/>
      <c r="T690" s="55"/>
      <c r="U690" s="54"/>
      <c r="V690" s="55"/>
      <c r="W690" s="55"/>
      <c r="X690" s="55"/>
      <c r="Y690" s="55"/>
      <c r="Z690" s="54"/>
      <c r="AA690" s="55"/>
      <c r="AB690" s="55"/>
      <c r="AC690" s="55"/>
      <c r="AD690" s="55"/>
      <c r="AE690" s="54"/>
      <c r="AF690" s="55"/>
      <c r="AG690" s="55"/>
      <c r="AH690" s="55"/>
      <c r="AI690" s="55"/>
      <c r="AJ690" s="54"/>
      <c r="AK690" s="55"/>
      <c r="AL690" s="55"/>
      <c r="AM690" s="55"/>
      <c r="AN690" s="55"/>
      <c r="AO690" s="54"/>
      <c r="AP690" s="51"/>
    </row>
    <row r="691" spans="1:42">
      <c r="A691" s="53"/>
      <c r="B691" s="53"/>
      <c r="C691" s="53"/>
      <c r="D691" s="54"/>
      <c r="E691" s="54"/>
      <c r="F691" s="54"/>
      <c r="G691" s="55"/>
      <c r="H691" s="55"/>
      <c r="I691" s="55"/>
      <c r="J691" s="55"/>
      <c r="K691" s="54"/>
      <c r="L691" s="55"/>
      <c r="M691" s="55"/>
      <c r="N691" s="55"/>
      <c r="O691" s="55"/>
      <c r="P691" s="54"/>
      <c r="Q691" s="55"/>
      <c r="R691" s="55"/>
      <c r="S691" s="55"/>
      <c r="T691" s="55"/>
      <c r="U691" s="54"/>
      <c r="V691" s="55"/>
      <c r="W691" s="55"/>
      <c r="X691" s="55"/>
      <c r="Y691" s="55"/>
      <c r="Z691" s="54"/>
      <c r="AA691" s="55"/>
      <c r="AB691" s="55"/>
      <c r="AC691" s="55"/>
      <c r="AD691" s="55"/>
      <c r="AE691" s="54"/>
      <c r="AF691" s="55"/>
      <c r="AG691" s="55"/>
      <c r="AH691" s="55"/>
      <c r="AI691" s="55"/>
      <c r="AJ691" s="54"/>
      <c r="AK691" s="55"/>
      <c r="AL691" s="55"/>
      <c r="AM691" s="55"/>
      <c r="AN691" s="55"/>
      <c r="AO691" s="54"/>
      <c r="AP691" s="51"/>
    </row>
    <row r="692" spans="1:42">
      <c r="A692" s="53"/>
      <c r="B692" s="53"/>
      <c r="C692" s="53"/>
      <c r="D692" s="54"/>
      <c r="E692" s="54"/>
      <c r="F692" s="54"/>
      <c r="G692" s="55"/>
      <c r="H692" s="55"/>
      <c r="I692" s="55"/>
      <c r="J692" s="55"/>
      <c r="K692" s="54"/>
      <c r="L692" s="55"/>
      <c r="M692" s="55"/>
      <c r="N692" s="55"/>
      <c r="O692" s="55"/>
      <c r="P692" s="54"/>
      <c r="Q692" s="55"/>
      <c r="R692" s="55"/>
      <c r="S692" s="55"/>
      <c r="T692" s="55"/>
      <c r="U692" s="54"/>
      <c r="V692" s="55"/>
      <c r="W692" s="55"/>
      <c r="X692" s="55"/>
      <c r="Y692" s="55"/>
      <c r="Z692" s="54"/>
      <c r="AA692" s="55"/>
      <c r="AB692" s="55"/>
      <c r="AC692" s="55"/>
      <c r="AD692" s="55"/>
      <c r="AE692" s="54"/>
      <c r="AF692" s="55"/>
      <c r="AG692" s="55"/>
      <c r="AH692" s="55"/>
      <c r="AI692" s="55"/>
      <c r="AJ692" s="54"/>
      <c r="AK692" s="55"/>
      <c r="AL692" s="55"/>
      <c r="AM692" s="55"/>
      <c r="AN692" s="55"/>
      <c r="AO692" s="54"/>
      <c r="AP692" s="51"/>
    </row>
    <row r="693" spans="1:42">
      <c r="A693" s="53"/>
      <c r="B693" s="53"/>
      <c r="C693" s="53"/>
      <c r="D693" s="54"/>
      <c r="E693" s="54"/>
      <c r="F693" s="54"/>
      <c r="G693" s="55"/>
      <c r="H693" s="55"/>
      <c r="I693" s="55"/>
      <c r="J693" s="55"/>
      <c r="K693" s="54"/>
      <c r="L693" s="55"/>
      <c r="M693" s="55"/>
      <c r="N693" s="55"/>
      <c r="O693" s="55"/>
      <c r="P693" s="54"/>
      <c r="Q693" s="55"/>
      <c r="R693" s="55"/>
      <c r="S693" s="55"/>
      <c r="T693" s="55"/>
      <c r="U693" s="54"/>
      <c r="V693" s="55"/>
      <c r="W693" s="55"/>
      <c r="X693" s="55"/>
      <c r="Y693" s="55"/>
      <c r="Z693" s="54"/>
      <c r="AA693" s="55"/>
      <c r="AB693" s="55"/>
      <c r="AC693" s="55"/>
      <c r="AD693" s="55"/>
      <c r="AE693" s="54"/>
      <c r="AF693" s="55"/>
      <c r="AG693" s="55"/>
      <c r="AH693" s="55"/>
      <c r="AI693" s="55"/>
      <c r="AJ693" s="54"/>
      <c r="AK693" s="55"/>
      <c r="AL693" s="55"/>
      <c r="AM693" s="55"/>
      <c r="AN693" s="55"/>
      <c r="AO693" s="54"/>
      <c r="AP693" s="51"/>
    </row>
    <row r="694" spans="1:42">
      <c r="A694" s="53"/>
      <c r="B694" s="53"/>
      <c r="C694" s="53"/>
      <c r="D694" s="54"/>
      <c r="E694" s="54"/>
      <c r="F694" s="54"/>
      <c r="G694" s="55"/>
      <c r="H694" s="55"/>
      <c r="I694" s="55"/>
      <c r="J694" s="55"/>
      <c r="K694" s="54"/>
      <c r="L694" s="55"/>
      <c r="M694" s="55"/>
      <c r="N694" s="55"/>
      <c r="O694" s="55"/>
      <c r="P694" s="54"/>
      <c r="Q694" s="55"/>
      <c r="R694" s="55"/>
      <c r="S694" s="55"/>
      <c r="T694" s="55"/>
      <c r="U694" s="54"/>
      <c r="V694" s="55"/>
      <c r="W694" s="55"/>
      <c r="X694" s="55"/>
      <c r="Y694" s="55"/>
      <c r="Z694" s="54"/>
      <c r="AA694" s="55"/>
      <c r="AB694" s="55"/>
      <c r="AC694" s="55"/>
      <c r="AD694" s="55"/>
      <c r="AE694" s="54"/>
      <c r="AF694" s="55"/>
      <c r="AG694" s="55"/>
      <c r="AH694" s="55"/>
      <c r="AI694" s="55"/>
      <c r="AJ694" s="54"/>
      <c r="AK694" s="55"/>
      <c r="AL694" s="55"/>
      <c r="AM694" s="55"/>
      <c r="AN694" s="55"/>
      <c r="AO694" s="54"/>
      <c r="AP694" s="51"/>
    </row>
    <row r="695" spans="1:42">
      <c r="A695" s="53"/>
      <c r="B695" s="53"/>
      <c r="C695" s="53"/>
      <c r="D695" s="54"/>
      <c r="E695" s="54"/>
      <c r="F695" s="54"/>
      <c r="G695" s="55"/>
      <c r="H695" s="55"/>
      <c r="I695" s="55"/>
      <c r="J695" s="55"/>
      <c r="K695" s="54"/>
      <c r="L695" s="55"/>
      <c r="M695" s="55"/>
      <c r="N695" s="55"/>
      <c r="O695" s="55"/>
      <c r="P695" s="54"/>
      <c r="Q695" s="55"/>
      <c r="R695" s="55"/>
      <c r="S695" s="55"/>
      <c r="T695" s="55"/>
      <c r="U695" s="54"/>
      <c r="V695" s="55"/>
      <c r="W695" s="55"/>
      <c r="X695" s="55"/>
      <c r="Y695" s="55"/>
      <c r="Z695" s="54"/>
      <c r="AA695" s="55"/>
      <c r="AB695" s="55"/>
      <c r="AC695" s="55"/>
      <c r="AD695" s="55"/>
      <c r="AE695" s="54"/>
      <c r="AF695" s="55"/>
      <c r="AG695" s="55"/>
      <c r="AH695" s="55"/>
      <c r="AI695" s="55"/>
      <c r="AJ695" s="54"/>
      <c r="AK695" s="55"/>
      <c r="AL695" s="55"/>
      <c r="AM695" s="55"/>
      <c r="AN695" s="55"/>
      <c r="AO695" s="54"/>
      <c r="AP695" s="51"/>
    </row>
    <row r="696" spans="1:42">
      <c r="A696" s="53"/>
      <c r="B696" s="53"/>
      <c r="C696" s="53"/>
      <c r="D696" s="54"/>
      <c r="E696" s="54"/>
      <c r="F696" s="54"/>
      <c r="G696" s="55"/>
      <c r="H696" s="55"/>
      <c r="I696" s="55"/>
      <c r="J696" s="55"/>
      <c r="K696" s="54"/>
      <c r="L696" s="55"/>
      <c r="M696" s="55"/>
      <c r="N696" s="55"/>
      <c r="O696" s="55"/>
      <c r="P696" s="54"/>
      <c r="Q696" s="55"/>
      <c r="R696" s="55"/>
      <c r="S696" s="55"/>
      <c r="T696" s="55"/>
      <c r="U696" s="54"/>
      <c r="V696" s="55"/>
      <c r="W696" s="55"/>
      <c r="X696" s="55"/>
      <c r="Y696" s="55"/>
      <c r="Z696" s="54"/>
      <c r="AA696" s="55"/>
      <c r="AB696" s="55"/>
      <c r="AC696" s="55"/>
      <c r="AD696" s="55"/>
      <c r="AE696" s="54"/>
      <c r="AF696" s="55"/>
      <c r="AG696" s="55"/>
      <c r="AH696" s="55"/>
      <c r="AI696" s="55"/>
      <c r="AJ696" s="54"/>
      <c r="AK696" s="55"/>
      <c r="AL696" s="55"/>
      <c r="AM696" s="55"/>
      <c r="AN696" s="55"/>
      <c r="AO696" s="54"/>
      <c r="AP696" s="51"/>
    </row>
    <row r="697" spans="1:42">
      <c r="A697" s="53"/>
      <c r="B697" s="53"/>
      <c r="C697" s="53"/>
      <c r="D697" s="54"/>
      <c r="E697" s="54"/>
      <c r="F697" s="54"/>
      <c r="G697" s="55"/>
      <c r="H697" s="55"/>
      <c r="I697" s="55"/>
      <c r="J697" s="55"/>
      <c r="K697" s="54"/>
      <c r="L697" s="55"/>
      <c r="M697" s="55"/>
      <c r="N697" s="55"/>
      <c r="O697" s="55"/>
      <c r="P697" s="54"/>
      <c r="Q697" s="55"/>
      <c r="R697" s="55"/>
      <c r="S697" s="55"/>
      <c r="T697" s="55"/>
      <c r="U697" s="54"/>
      <c r="V697" s="55"/>
      <c r="W697" s="55"/>
      <c r="X697" s="55"/>
      <c r="Y697" s="55"/>
      <c r="Z697" s="54"/>
      <c r="AA697" s="55"/>
      <c r="AB697" s="55"/>
      <c r="AC697" s="55"/>
      <c r="AD697" s="55"/>
      <c r="AE697" s="54"/>
      <c r="AF697" s="55"/>
      <c r="AG697" s="55"/>
      <c r="AH697" s="55"/>
      <c r="AI697" s="55"/>
      <c r="AJ697" s="54"/>
      <c r="AK697" s="55"/>
      <c r="AL697" s="55"/>
      <c r="AM697" s="55"/>
      <c r="AN697" s="55"/>
      <c r="AO697" s="54"/>
      <c r="AP697" s="51"/>
    </row>
    <row r="698" spans="1:42">
      <c r="A698" s="53"/>
      <c r="B698" s="53"/>
      <c r="C698" s="53"/>
      <c r="D698" s="54"/>
      <c r="E698" s="54"/>
      <c r="F698" s="54"/>
      <c r="G698" s="55"/>
      <c r="H698" s="55"/>
      <c r="I698" s="55"/>
      <c r="J698" s="55"/>
      <c r="K698" s="54"/>
      <c r="L698" s="55"/>
      <c r="M698" s="55"/>
      <c r="N698" s="55"/>
      <c r="O698" s="55"/>
      <c r="P698" s="54"/>
      <c r="Q698" s="55"/>
      <c r="R698" s="55"/>
      <c r="S698" s="55"/>
      <c r="T698" s="55"/>
      <c r="U698" s="54"/>
      <c r="V698" s="55"/>
      <c r="W698" s="55"/>
      <c r="X698" s="55"/>
      <c r="Y698" s="55"/>
      <c r="Z698" s="54"/>
      <c r="AA698" s="55"/>
      <c r="AB698" s="55"/>
      <c r="AC698" s="55"/>
      <c r="AD698" s="55"/>
      <c r="AE698" s="54"/>
      <c r="AF698" s="55"/>
      <c r="AG698" s="55"/>
      <c r="AH698" s="55"/>
      <c r="AI698" s="55"/>
      <c r="AJ698" s="54"/>
      <c r="AK698" s="55"/>
      <c r="AL698" s="55"/>
      <c r="AM698" s="55"/>
      <c r="AN698" s="55"/>
      <c r="AO698" s="54"/>
      <c r="AP698" s="51"/>
    </row>
    <row r="699" spans="1:42">
      <c r="A699" s="53"/>
      <c r="B699" s="53"/>
      <c r="C699" s="53"/>
      <c r="D699" s="54"/>
      <c r="E699" s="54"/>
      <c r="F699" s="54"/>
      <c r="G699" s="55"/>
      <c r="H699" s="55"/>
      <c r="I699" s="55"/>
      <c r="J699" s="55"/>
      <c r="K699" s="54"/>
      <c r="L699" s="55"/>
      <c r="M699" s="55"/>
      <c r="N699" s="55"/>
      <c r="O699" s="55"/>
      <c r="P699" s="54"/>
      <c r="Q699" s="55"/>
      <c r="R699" s="55"/>
      <c r="S699" s="55"/>
      <c r="T699" s="55"/>
      <c r="U699" s="54"/>
      <c r="V699" s="55"/>
      <c r="W699" s="55"/>
      <c r="X699" s="55"/>
      <c r="Y699" s="55"/>
      <c r="Z699" s="54"/>
      <c r="AA699" s="55"/>
      <c r="AB699" s="55"/>
      <c r="AC699" s="55"/>
      <c r="AD699" s="55"/>
      <c r="AE699" s="54"/>
      <c r="AF699" s="55"/>
      <c r="AG699" s="55"/>
      <c r="AH699" s="55"/>
      <c r="AI699" s="55"/>
      <c r="AJ699" s="54"/>
      <c r="AK699" s="55"/>
      <c r="AL699" s="55"/>
      <c r="AM699" s="55"/>
      <c r="AN699" s="55"/>
      <c r="AO699" s="54"/>
      <c r="AP699" s="51"/>
    </row>
    <row r="700" spans="1:42">
      <c r="A700" s="53"/>
      <c r="B700" s="53"/>
      <c r="C700" s="53"/>
      <c r="D700" s="54"/>
      <c r="E700" s="54"/>
      <c r="F700" s="54"/>
      <c r="G700" s="55"/>
      <c r="H700" s="55"/>
      <c r="I700" s="55"/>
      <c r="J700" s="55"/>
      <c r="K700" s="54"/>
      <c r="L700" s="55"/>
      <c r="M700" s="55"/>
      <c r="N700" s="55"/>
      <c r="O700" s="55"/>
      <c r="P700" s="54"/>
      <c r="Q700" s="55"/>
      <c r="R700" s="55"/>
      <c r="S700" s="55"/>
      <c r="T700" s="55"/>
      <c r="U700" s="54"/>
      <c r="V700" s="55"/>
      <c r="W700" s="55"/>
      <c r="X700" s="55"/>
      <c r="Y700" s="55"/>
      <c r="Z700" s="54"/>
      <c r="AA700" s="55"/>
      <c r="AB700" s="55"/>
      <c r="AC700" s="55"/>
      <c r="AD700" s="55"/>
      <c r="AE700" s="54"/>
      <c r="AF700" s="55"/>
      <c r="AG700" s="55"/>
      <c r="AH700" s="55"/>
      <c r="AI700" s="55"/>
      <c r="AJ700" s="54"/>
      <c r="AK700" s="55"/>
      <c r="AL700" s="55"/>
      <c r="AM700" s="55"/>
      <c r="AN700" s="55"/>
      <c r="AO700" s="54"/>
      <c r="AP700" s="51"/>
    </row>
    <row r="701" spans="1:42">
      <c r="A701" s="53"/>
      <c r="B701" s="53"/>
      <c r="C701" s="53"/>
      <c r="D701" s="54"/>
      <c r="E701" s="54"/>
      <c r="F701" s="54"/>
      <c r="G701" s="55"/>
      <c r="H701" s="55"/>
      <c r="I701" s="55"/>
      <c r="J701" s="55"/>
      <c r="K701" s="54"/>
      <c r="L701" s="55"/>
      <c r="M701" s="55"/>
      <c r="N701" s="55"/>
      <c r="O701" s="55"/>
      <c r="P701" s="54"/>
      <c r="Q701" s="55"/>
      <c r="R701" s="55"/>
      <c r="S701" s="55"/>
      <c r="T701" s="55"/>
      <c r="U701" s="54"/>
      <c r="V701" s="55"/>
      <c r="W701" s="55"/>
      <c r="X701" s="55"/>
      <c r="Y701" s="55"/>
      <c r="Z701" s="54"/>
      <c r="AA701" s="55"/>
      <c r="AB701" s="55"/>
      <c r="AC701" s="55"/>
      <c r="AD701" s="55"/>
      <c r="AE701" s="54"/>
      <c r="AF701" s="55"/>
      <c r="AG701" s="55"/>
      <c r="AH701" s="55"/>
      <c r="AI701" s="55"/>
      <c r="AJ701" s="54"/>
      <c r="AK701" s="55"/>
      <c r="AL701" s="55"/>
      <c r="AM701" s="55"/>
      <c r="AN701" s="55"/>
      <c r="AO701" s="54"/>
      <c r="AP701" s="51"/>
    </row>
    <row r="702" spans="1:42">
      <c r="A702" s="53"/>
      <c r="B702" s="53"/>
      <c r="C702" s="53"/>
      <c r="D702" s="54"/>
      <c r="E702" s="54"/>
      <c r="F702" s="54"/>
      <c r="G702" s="55"/>
      <c r="H702" s="55"/>
      <c r="I702" s="55"/>
      <c r="J702" s="55"/>
      <c r="K702" s="54"/>
      <c r="L702" s="55"/>
      <c r="M702" s="55"/>
      <c r="N702" s="55"/>
      <c r="O702" s="55"/>
      <c r="P702" s="54"/>
      <c r="Q702" s="55"/>
      <c r="R702" s="55"/>
      <c r="S702" s="55"/>
      <c r="T702" s="55"/>
      <c r="U702" s="54"/>
      <c r="V702" s="55"/>
      <c r="W702" s="55"/>
      <c r="X702" s="55"/>
      <c r="Y702" s="55"/>
      <c r="Z702" s="54"/>
      <c r="AA702" s="55"/>
      <c r="AB702" s="55"/>
      <c r="AC702" s="55"/>
      <c r="AD702" s="55"/>
      <c r="AE702" s="54"/>
      <c r="AF702" s="55"/>
      <c r="AG702" s="55"/>
      <c r="AH702" s="55"/>
      <c r="AI702" s="55"/>
      <c r="AJ702" s="54"/>
      <c r="AK702" s="55"/>
      <c r="AL702" s="55"/>
      <c r="AM702" s="55"/>
      <c r="AN702" s="55"/>
      <c r="AO702" s="54"/>
      <c r="AP702" s="51"/>
    </row>
    <row r="703" spans="1:42">
      <c r="A703" s="53"/>
      <c r="B703" s="53"/>
      <c r="C703" s="53"/>
      <c r="D703" s="54"/>
      <c r="E703" s="54"/>
      <c r="F703" s="54"/>
      <c r="G703" s="55"/>
      <c r="H703" s="55"/>
      <c r="I703" s="55"/>
      <c r="J703" s="55"/>
      <c r="K703" s="54"/>
      <c r="L703" s="55"/>
      <c r="M703" s="55"/>
      <c r="N703" s="55"/>
      <c r="O703" s="55"/>
      <c r="P703" s="54"/>
      <c r="Q703" s="55"/>
      <c r="R703" s="55"/>
      <c r="S703" s="55"/>
      <c r="T703" s="55"/>
      <c r="U703" s="54"/>
      <c r="V703" s="55"/>
      <c r="W703" s="55"/>
      <c r="X703" s="55"/>
      <c r="Y703" s="55"/>
      <c r="Z703" s="54"/>
      <c r="AA703" s="55"/>
      <c r="AB703" s="55"/>
      <c r="AC703" s="55"/>
      <c r="AD703" s="55"/>
      <c r="AE703" s="54"/>
      <c r="AF703" s="55"/>
      <c r="AG703" s="55"/>
      <c r="AH703" s="55"/>
      <c r="AI703" s="55"/>
      <c r="AJ703" s="54"/>
      <c r="AK703" s="55"/>
      <c r="AL703" s="55"/>
      <c r="AM703" s="55"/>
      <c r="AN703" s="55"/>
      <c r="AO703" s="54"/>
      <c r="AP703" s="51"/>
    </row>
    <row r="704" spans="1:42">
      <c r="A704" s="53"/>
      <c r="B704" s="53"/>
      <c r="C704" s="53"/>
      <c r="D704" s="54"/>
      <c r="E704" s="54"/>
      <c r="F704" s="54"/>
      <c r="G704" s="55"/>
      <c r="H704" s="55"/>
      <c r="I704" s="55"/>
      <c r="J704" s="55"/>
      <c r="K704" s="54"/>
      <c r="L704" s="55"/>
      <c r="M704" s="55"/>
      <c r="N704" s="55"/>
      <c r="O704" s="55"/>
      <c r="P704" s="54"/>
      <c r="Q704" s="55"/>
      <c r="R704" s="55"/>
      <c r="S704" s="55"/>
      <c r="T704" s="55"/>
      <c r="U704" s="54"/>
      <c r="V704" s="55"/>
      <c r="W704" s="55"/>
      <c r="X704" s="55"/>
      <c r="Y704" s="55"/>
      <c r="Z704" s="54"/>
      <c r="AA704" s="55"/>
      <c r="AB704" s="55"/>
      <c r="AC704" s="55"/>
      <c r="AD704" s="55"/>
      <c r="AE704" s="54"/>
      <c r="AF704" s="55"/>
      <c r="AG704" s="55"/>
      <c r="AH704" s="55"/>
      <c r="AI704" s="55"/>
      <c r="AJ704" s="54"/>
      <c r="AK704" s="55"/>
      <c r="AL704" s="55"/>
      <c r="AM704" s="55"/>
      <c r="AN704" s="55"/>
      <c r="AO704" s="54"/>
      <c r="AP704" s="51"/>
    </row>
    <row r="705" spans="1:42">
      <c r="A705" s="53"/>
      <c r="B705" s="53"/>
      <c r="C705" s="53"/>
      <c r="D705" s="54"/>
      <c r="E705" s="54"/>
      <c r="F705" s="54"/>
      <c r="G705" s="55"/>
      <c r="H705" s="55"/>
      <c r="I705" s="55"/>
      <c r="J705" s="55"/>
      <c r="K705" s="54"/>
      <c r="L705" s="55"/>
      <c r="M705" s="55"/>
      <c r="N705" s="55"/>
      <c r="O705" s="55"/>
      <c r="P705" s="54"/>
      <c r="Q705" s="55"/>
      <c r="R705" s="55"/>
      <c r="S705" s="55"/>
      <c r="T705" s="55"/>
      <c r="U705" s="54"/>
      <c r="V705" s="55"/>
      <c r="W705" s="55"/>
      <c r="X705" s="55"/>
      <c r="Y705" s="55"/>
      <c r="Z705" s="54"/>
      <c r="AA705" s="55"/>
      <c r="AB705" s="55"/>
      <c r="AC705" s="55"/>
      <c r="AD705" s="55"/>
      <c r="AE705" s="54"/>
      <c r="AF705" s="55"/>
      <c r="AG705" s="55"/>
      <c r="AH705" s="55"/>
      <c r="AI705" s="55"/>
      <c r="AJ705" s="54"/>
      <c r="AK705" s="55"/>
      <c r="AL705" s="55"/>
      <c r="AM705" s="55"/>
      <c r="AN705" s="55"/>
      <c r="AO705" s="54"/>
      <c r="AP705" s="51"/>
    </row>
    <row r="706" spans="1:42">
      <c r="A706" s="53"/>
      <c r="B706" s="53"/>
      <c r="C706" s="53"/>
      <c r="D706" s="54"/>
      <c r="E706" s="54"/>
      <c r="F706" s="54"/>
      <c r="G706" s="55"/>
      <c r="H706" s="55"/>
      <c r="I706" s="55"/>
      <c r="J706" s="55"/>
      <c r="K706" s="54"/>
      <c r="L706" s="55"/>
      <c r="M706" s="55"/>
      <c r="N706" s="55"/>
      <c r="O706" s="55"/>
      <c r="P706" s="54"/>
      <c r="Q706" s="55"/>
      <c r="R706" s="55"/>
      <c r="S706" s="55"/>
      <c r="T706" s="55"/>
      <c r="U706" s="54"/>
      <c r="V706" s="55"/>
      <c r="W706" s="55"/>
      <c r="X706" s="55"/>
      <c r="Y706" s="55"/>
      <c r="Z706" s="54"/>
      <c r="AA706" s="55"/>
      <c r="AB706" s="55"/>
      <c r="AC706" s="55"/>
      <c r="AD706" s="55"/>
      <c r="AE706" s="54"/>
      <c r="AF706" s="55"/>
      <c r="AG706" s="55"/>
      <c r="AH706" s="55"/>
      <c r="AI706" s="55"/>
      <c r="AJ706" s="54"/>
      <c r="AK706" s="55"/>
      <c r="AL706" s="55"/>
      <c r="AM706" s="55"/>
      <c r="AN706" s="55"/>
      <c r="AO706" s="54"/>
      <c r="AP706" s="51"/>
    </row>
    <row r="707" spans="1:42">
      <c r="A707" s="53"/>
      <c r="B707" s="53"/>
      <c r="C707" s="53"/>
      <c r="D707" s="54"/>
      <c r="E707" s="54"/>
      <c r="F707" s="54"/>
      <c r="G707" s="55"/>
      <c r="H707" s="55"/>
      <c r="I707" s="55"/>
      <c r="J707" s="55"/>
      <c r="K707" s="54"/>
      <c r="L707" s="55"/>
      <c r="M707" s="55"/>
      <c r="N707" s="55"/>
      <c r="O707" s="55"/>
      <c r="P707" s="54"/>
      <c r="Q707" s="55"/>
      <c r="R707" s="55"/>
      <c r="S707" s="55"/>
      <c r="T707" s="55"/>
      <c r="U707" s="54"/>
      <c r="V707" s="55"/>
      <c r="W707" s="55"/>
      <c r="X707" s="55"/>
      <c r="Y707" s="55"/>
      <c r="Z707" s="54"/>
      <c r="AA707" s="55"/>
      <c r="AB707" s="55"/>
      <c r="AC707" s="55"/>
      <c r="AD707" s="55"/>
      <c r="AE707" s="54"/>
      <c r="AF707" s="55"/>
      <c r="AG707" s="55"/>
      <c r="AH707" s="55"/>
      <c r="AI707" s="55"/>
      <c r="AJ707" s="54"/>
      <c r="AK707" s="55"/>
      <c r="AL707" s="55"/>
      <c r="AM707" s="55"/>
      <c r="AN707" s="55"/>
      <c r="AO707" s="54"/>
      <c r="AP707" s="51"/>
    </row>
    <row r="708" spans="1:42">
      <c r="A708" s="53"/>
      <c r="B708" s="53"/>
      <c r="C708" s="53"/>
      <c r="D708" s="54"/>
      <c r="E708" s="54"/>
      <c r="F708" s="54"/>
      <c r="G708" s="55"/>
      <c r="H708" s="55"/>
      <c r="I708" s="55"/>
      <c r="J708" s="55"/>
      <c r="K708" s="54"/>
      <c r="L708" s="55"/>
      <c r="M708" s="55"/>
      <c r="N708" s="55"/>
      <c r="O708" s="55"/>
      <c r="P708" s="54"/>
      <c r="Q708" s="55"/>
      <c r="R708" s="55"/>
      <c r="S708" s="55"/>
      <c r="T708" s="55"/>
      <c r="U708" s="54"/>
      <c r="V708" s="55"/>
      <c r="W708" s="55"/>
      <c r="X708" s="55"/>
      <c r="Y708" s="55"/>
      <c r="Z708" s="54"/>
      <c r="AA708" s="55"/>
      <c r="AB708" s="55"/>
      <c r="AC708" s="55"/>
      <c r="AD708" s="55"/>
      <c r="AE708" s="54"/>
      <c r="AF708" s="55"/>
      <c r="AG708" s="55"/>
      <c r="AH708" s="55"/>
      <c r="AI708" s="55"/>
      <c r="AJ708" s="54"/>
      <c r="AK708" s="55"/>
      <c r="AL708" s="55"/>
      <c r="AM708" s="55"/>
      <c r="AN708" s="55"/>
      <c r="AO708" s="54"/>
      <c r="AP708" s="51"/>
    </row>
    <row r="709" spans="1:42">
      <c r="A709" s="53"/>
      <c r="B709" s="53"/>
      <c r="C709" s="53"/>
      <c r="D709" s="54"/>
      <c r="E709" s="54"/>
      <c r="F709" s="54"/>
      <c r="G709" s="55"/>
      <c r="H709" s="55"/>
      <c r="I709" s="55"/>
      <c r="J709" s="55"/>
      <c r="K709" s="54"/>
      <c r="L709" s="55"/>
      <c r="M709" s="55"/>
      <c r="N709" s="55"/>
      <c r="O709" s="55"/>
      <c r="P709" s="54"/>
      <c r="Q709" s="55"/>
      <c r="R709" s="55"/>
      <c r="S709" s="55"/>
      <c r="T709" s="55"/>
      <c r="U709" s="54"/>
      <c r="V709" s="55"/>
      <c r="W709" s="55"/>
      <c r="X709" s="55"/>
      <c r="Y709" s="55"/>
      <c r="Z709" s="54"/>
      <c r="AA709" s="55"/>
      <c r="AB709" s="55"/>
      <c r="AC709" s="55"/>
      <c r="AD709" s="55"/>
      <c r="AE709" s="54"/>
      <c r="AF709" s="55"/>
      <c r="AG709" s="55"/>
      <c r="AH709" s="55"/>
      <c r="AI709" s="55"/>
      <c r="AJ709" s="54"/>
      <c r="AK709" s="55"/>
      <c r="AL709" s="55"/>
      <c r="AM709" s="55"/>
      <c r="AN709" s="55"/>
      <c r="AO709" s="54"/>
      <c r="AP709" s="51"/>
    </row>
    <row r="710" spans="1:42">
      <c r="A710" s="53"/>
      <c r="B710" s="53"/>
      <c r="C710" s="53"/>
      <c r="D710" s="54"/>
      <c r="E710" s="54"/>
      <c r="F710" s="54"/>
      <c r="G710" s="55"/>
      <c r="H710" s="55"/>
      <c r="I710" s="55"/>
      <c r="J710" s="55"/>
      <c r="K710" s="54"/>
      <c r="L710" s="55"/>
      <c r="M710" s="55"/>
      <c r="N710" s="55"/>
      <c r="O710" s="55"/>
      <c r="P710" s="54"/>
      <c r="Q710" s="55"/>
      <c r="R710" s="55"/>
      <c r="S710" s="55"/>
      <c r="T710" s="55"/>
      <c r="U710" s="54"/>
      <c r="V710" s="55"/>
      <c r="W710" s="55"/>
      <c r="X710" s="55"/>
      <c r="Y710" s="55"/>
      <c r="Z710" s="54"/>
      <c r="AA710" s="55"/>
      <c r="AB710" s="55"/>
      <c r="AC710" s="55"/>
      <c r="AD710" s="55"/>
      <c r="AE710" s="54"/>
      <c r="AF710" s="55"/>
      <c r="AG710" s="55"/>
      <c r="AH710" s="55"/>
      <c r="AI710" s="55"/>
      <c r="AJ710" s="54"/>
      <c r="AK710" s="55"/>
      <c r="AL710" s="55"/>
      <c r="AM710" s="55"/>
      <c r="AN710" s="55"/>
      <c r="AO710" s="54"/>
      <c r="AP710" s="51"/>
    </row>
    <row r="711" spans="1:42">
      <c r="A711" s="53"/>
      <c r="B711" s="53"/>
      <c r="C711" s="53"/>
      <c r="D711" s="54"/>
      <c r="E711" s="54"/>
      <c r="F711" s="54"/>
      <c r="G711" s="55"/>
      <c r="H711" s="55"/>
      <c r="I711" s="55"/>
      <c r="J711" s="55"/>
      <c r="K711" s="54"/>
      <c r="L711" s="55"/>
      <c r="M711" s="55"/>
      <c r="N711" s="55"/>
      <c r="O711" s="55"/>
      <c r="P711" s="54"/>
      <c r="Q711" s="55"/>
      <c r="R711" s="55"/>
      <c r="S711" s="55"/>
      <c r="T711" s="55"/>
      <c r="U711" s="54"/>
      <c r="V711" s="55"/>
      <c r="W711" s="55"/>
      <c r="X711" s="55"/>
      <c r="Y711" s="55"/>
      <c r="Z711" s="54"/>
      <c r="AA711" s="55"/>
      <c r="AB711" s="55"/>
      <c r="AC711" s="55"/>
      <c r="AD711" s="55"/>
      <c r="AE711" s="54"/>
      <c r="AF711" s="55"/>
      <c r="AG711" s="55"/>
      <c r="AH711" s="55"/>
      <c r="AI711" s="55"/>
      <c r="AJ711" s="54"/>
      <c r="AK711" s="55"/>
      <c r="AL711" s="55"/>
      <c r="AM711" s="55"/>
      <c r="AN711" s="55"/>
      <c r="AO711" s="54"/>
      <c r="AP711" s="51"/>
    </row>
    <row r="712" spans="1:42">
      <c r="A712" s="53"/>
      <c r="B712" s="53"/>
      <c r="C712" s="53"/>
      <c r="D712" s="54"/>
      <c r="E712" s="54"/>
      <c r="F712" s="54"/>
      <c r="G712" s="55"/>
      <c r="H712" s="55"/>
      <c r="I712" s="55"/>
      <c r="J712" s="55"/>
      <c r="K712" s="54"/>
      <c r="L712" s="55"/>
      <c r="M712" s="55"/>
      <c r="N712" s="55"/>
      <c r="O712" s="55"/>
      <c r="P712" s="54"/>
      <c r="Q712" s="55"/>
      <c r="R712" s="55"/>
      <c r="S712" s="55"/>
      <c r="T712" s="55"/>
      <c r="U712" s="54"/>
      <c r="V712" s="55"/>
      <c r="W712" s="55"/>
      <c r="X712" s="55"/>
      <c r="Y712" s="55"/>
      <c r="Z712" s="54"/>
      <c r="AA712" s="55"/>
      <c r="AB712" s="55"/>
      <c r="AC712" s="55"/>
      <c r="AD712" s="55"/>
      <c r="AE712" s="54"/>
      <c r="AF712" s="55"/>
      <c r="AG712" s="55"/>
      <c r="AH712" s="55"/>
      <c r="AI712" s="55"/>
      <c r="AJ712" s="54"/>
      <c r="AK712" s="55"/>
      <c r="AL712" s="55"/>
      <c r="AM712" s="55"/>
      <c r="AN712" s="55"/>
      <c r="AO712" s="54"/>
      <c r="AP712" s="51"/>
    </row>
    <row r="713" spans="1:42">
      <c r="A713" s="53"/>
      <c r="B713" s="53"/>
      <c r="C713" s="53"/>
      <c r="D713" s="54"/>
      <c r="E713" s="54"/>
      <c r="F713" s="54"/>
      <c r="G713" s="55"/>
      <c r="H713" s="55"/>
      <c r="I713" s="55"/>
      <c r="J713" s="55"/>
      <c r="K713" s="54"/>
      <c r="L713" s="55"/>
      <c r="M713" s="55"/>
      <c r="N713" s="55"/>
      <c r="O713" s="55"/>
      <c r="P713" s="54"/>
      <c r="Q713" s="55"/>
      <c r="R713" s="55"/>
      <c r="S713" s="55"/>
      <c r="T713" s="55"/>
      <c r="U713" s="54"/>
      <c r="V713" s="55"/>
      <c r="W713" s="55"/>
      <c r="X713" s="55"/>
      <c r="Y713" s="55"/>
      <c r="Z713" s="54"/>
      <c r="AA713" s="55"/>
      <c r="AB713" s="55"/>
      <c r="AC713" s="55"/>
      <c r="AD713" s="55"/>
      <c r="AE713" s="54"/>
      <c r="AF713" s="55"/>
      <c r="AG713" s="55"/>
      <c r="AH713" s="55"/>
      <c r="AI713" s="55"/>
      <c r="AJ713" s="54"/>
      <c r="AK713" s="55"/>
      <c r="AL713" s="55"/>
      <c r="AM713" s="55"/>
      <c r="AN713" s="55"/>
      <c r="AO713" s="54"/>
      <c r="AP713" s="51"/>
    </row>
    <row r="714" spans="1:42">
      <c r="A714" s="53"/>
      <c r="B714" s="53"/>
      <c r="C714" s="53"/>
      <c r="D714" s="54"/>
      <c r="E714" s="54"/>
      <c r="F714" s="54"/>
      <c r="G714" s="55"/>
      <c r="H714" s="55"/>
      <c r="I714" s="55"/>
      <c r="J714" s="55"/>
      <c r="K714" s="54"/>
      <c r="L714" s="55"/>
      <c r="M714" s="55"/>
      <c r="N714" s="55"/>
      <c r="O714" s="55"/>
      <c r="P714" s="54"/>
      <c r="Q714" s="55"/>
      <c r="R714" s="55"/>
      <c r="S714" s="55"/>
      <c r="T714" s="55"/>
      <c r="U714" s="54"/>
      <c r="V714" s="55"/>
      <c r="W714" s="55"/>
      <c r="X714" s="55"/>
      <c r="Y714" s="55"/>
      <c r="Z714" s="54"/>
      <c r="AA714" s="55"/>
      <c r="AB714" s="55"/>
      <c r="AC714" s="55"/>
      <c r="AD714" s="55"/>
      <c r="AE714" s="54"/>
      <c r="AF714" s="55"/>
      <c r="AG714" s="55"/>
      <c r="AH714" s="55"/>
      <c r="AI714" s="55"/>
      <c r="AJ714" s="54"/>
      <c r="AK714" s="55"/>
      <c r="AL714" s="55"/>
      <c r="AM714" s="55"/>
      <c r="AN714" s="55"/>
      <c r="AO714" s="54"/>
      <c r="AP714" s="51"/>
    </row>
    <row r="715" spans="1:42">
      <c r="A715" s="53"/>
      <c r="B715" s="53"/>
      <c r="C715" s="53"/>
      <c r="D715" s="54"/>
      <c r="E715" s="54"/>
      <c r="F715" s="54"/>
      <c r="G715" s="55"/>
      <c r="H715" s="55"/>
      <c r="I715" s="55"/>
      <c r="J715" s="55"/>
      <c r="K715" s="54"/>
      <c r="L715" s="55"/>
      <c r="M715" s="55"/>
      <c r="N715" s="55"/>
      <c r="O715" s="55"/>
      <c r="P715" s="54"/>
      <c r="Q715" s="55"/>
      <c r="R715" s="55"/>
      <c r="S715" s="55"/>
      <c r="T715" s="55"/>
      <c r="U715" s="54"/>
      <c r="V715" s="55"/>
      <c r="W715" s="55"/>
      <c r="X715" s="55"/>
      <c r="Y715" s="55"/>
      <c r="Z715" s="54"/>
      <c r="AA715" s="55"/>
      <c r="AB715" s="55"/>
      <c r="AC715" s="55"/>
      <c r="AD715" s="55"/>
      <c r="AE715" s="54"/>
      <c r="AF715" s="55"/>
      <c r="AG715" s="55"/>
      <c r="AH715" s="55"/>
      <c r="AI715" s="55"/>
      <c r="AJ715" s="54"/>
      <c r="AK715" s="55"/>
      <c r="AL715" s="55"/>
      <c r="AM715" s="55"/>
      <c r="AN715" s="55"/>
      <c r="AO715" s="54"/>
      <c r="AP715" s="51"/>
    </row>
    <row r="716" spans="1:42">
      <c r="A716" s="53"/>
      <c r="B716" s="53"/>
      <c r="C716" s="53"/>
      <c r="D716" s="54"/>
      <c r="E716" s="54"/>
      <c r="F716" s="54"/>
      <c r="G716" s="55"/>
      <c r="H716" s="55"/>
      <c r="I716" s="55"/>
      <c r="J716" s="55"/>
      <c r="K716" s="54"/>
      <c r="L716" s="55"/>
      <c r="M716" s="55"/>
      <c r="N716" s="55"/>
      <c r="O716" s="55"/>
      <c r="P716" s="54"/>
      <c r="Q716" s="55"/>
      <c r="R716" s="55"/>
      <c r="S716" s="55"/>
      <c r="T716" s="55"/>
      <c r="U716" s="54"/>
      <c r="V716" s="55"/>
      <c r="W716" s="55"/>
      <c r="X716" s="55"/>
      <c r="Y716" s="55"/>
      <c r="Z716" s="54"/>
      <c r="AA716" s="55"/>
      <c r="AB716" s="55"/>
      <c r="AC716" s="55"/>
      <c r="AD716" s="55"/>
      <c r="AE716" s="54"/>
      <c r="AF716" s="55"/>
      <c r="AG716" s="55"/>
      <c r="AH716" s="55"/>
      <c r="AI716" s="55"/>
      <c r="AJ716" s="54"/>
      <c r="AK716" s="55"/>
      <c r="AL716" s="55"/>
      <c r="AM716" s="55"/>
      <c r="AN716" s="55"/>
      <c r="AO716" s="54"/>
      <c r="AP716" s="51"/>
    </row>
    <row r="717" spans="1:42">
      <c r="A717" s="53"/>
      <c r="B717" s="53"/>
      <c r="C717" s="53"/>
      <c r="D717" s="54"/>
      <c r="E717" s="54"/>
      <c r="F717" s="54"/>
      <c r="G717" s="55"/>
      <c r="H717" s="55"/>
      <c r="I717" s="55"/>
      <c r="J717" s="55"/>
      <c r="K717" s="54"/>
      <c r="L717" s="55"/>
      <c r="M717" s="55"/>
      <c r="N717" s="55"/>
      <c r="O717" s="55"/>
      <c r="P717" s="54"/>
      <c r="Q717" s="55"/>
      <c r="R717" s="55"/>
      <c r="S717" s="55"/>
      <c r="T717" s="55"/>
      <c r="U717" s="54"/>
      <c r="V717" s="55"/>
      <c r="W717" s="55"/>
      <c r="X717" s="55"/>
      <c r="Y717" s="55"/>
      <c r="Z717" s="54"/>
      <c r="AA717" s="55"/>
      <c r="AB717" s="55"/>
      <c r="AC717" s="55"/>
      <c r="AD717" s="55"/>
      <c r="AE717" s="54"/>
      <c r="AF717" s="55"/>
      <c r="AG717" s="55"/>
      <c r="AH717" s="55"/>
      <c r="AI717" s="55"/>
      <c r="AJ717" s="54"/>
      <c r="AK717" s="55"/>
      <c r="AL717" s="55"/>
      <c r="AM717" s="55"/>
      <c r="AN717" s="55"/>
      <c r="AO717" s="54"/>
      <c r="AP717" s="51"/>
    </row>
    <row r="718" spans="1:42">
      <c r="A718" s="53"/>
      <c r="B718" s="53"/>
      <c r="C718" s="53"/>
      <c r="D718" s="54"/>
      <c r="E718" s="54"/>
      <c r="F718" s="54"/>
      <c r="G718" s="55"/>
      <c r="H718" s="55"/>
      <c r="I718" s="55"/>
      <c r="J718" s="55"/>
      <c r="K718" s="54"/>
      <c r="L718" s="55"/>
      <c r="M718" s="55"/>
      <c r="N718" s="55"/>
      <c r="O718" s="55"/>
      <c r="P718" s="54"/>
      <c r="Q718" s="55"/>
      <c r="R718" s="55"/>
      <c r="S718" s="55"/>
      <c r="T718" s="55"/>
      <c r="U718" s="54"/>
      <c r="V718" s="55"/>
      <c r="W718" s="55"/>
      <c r="X718" s="55"/>
      <c r="Y718" s="55"/>
      <c r="Z718" s="54"/>
      <c r="AA718" s="55"/>
      <c r="AB718" s="55"/>
      <c r="AC718" s="55"/>
      <c r="AD718" s="55"/>
      <c r="AE718" s="54"/>
      <c r="AF718" s="55"/>
      <c r="AG718" s="55"/>
      <c r="AH718" s="55"/>
      <c r="AI718" s="55"/>
      <c r="AJ718" s="54"/>
      <c r="AK718" s="55"/>
      <c r="AL718" s="55"/>
      <c r="AM718" s="55"/>
      <c r="AN718" s="55"/>
      <c r="AO718" s="54"/>
      <c r="AP718" s="51"/>
    </row>
    <row r="719" spans="1:42">
      <c r="A719" s="53"/>
      <c r="B719" s="53"/>
      <c r="C719" s="53"/>
      <c r="D719" s="54"/>
      <c r="E719" s="54"/>
      <c r="F719" s="54"/>
      <c r="G719" s="55"/>
      <c r="H719" s="55"/>
      <c r="I719" s="55"/>
      <c r="J719" s="55"/>
      <c r="K719" s="54"/>
      <c r="L719" s="55"/>
      <c r="M719" s="55"/>
      <c r="N719" s="55"/>
      <c r="O719" s="55"/>
      <c r="P719" s="54"/>
      <c r="Q719" s="55"/>
      <c r="R719" s="55"/>
      <c r="S719" s="55"/>
      <c r="T719" s="55"/>
      <c r="U719" s="54"/>
      <c r="V719" s="55"/>
      <c r="W719" s="55"/>
      <c r="X719" s="55"/>
      <c r="Y719" s="55"/>
      <c r="Z719" s="54"/>
      <c r="AA719" s="55"/>
      <c r="AB719" s="55"/>
      <c r="AC719" s="55"/>
      <c r="AD719" s="55"/>
      <c r="AE719" s="54"/>
      <c r="AF719" s="55"/>
      <c r="AG719" s="55"/>
      <c r="AH719" s="55"/>
      <c r="AI719" s="55"/>
      <c r="AJ719" s="54"/>
      <c r="AK719" s="55"/>
      <c r="AL719" s="55"/>
      <c r="AM719" s="55"/>
      <c r="AN719" s="55"/>
      <c r="AO719" s="54"/>
      <c r="AP719" s="51"/>
    </row>
    <row r="720" spans="1:42">
      <c r="A720" s="53"/>
      <c r="B720" s="53"/>
      <c r="C720" s="53"/>
      <c r="D720" s="54"/>
      <c r="E720" s="54"/>
      <c r="F720" s="54"/>
      <c r="G720" s="55"/>
      <c r="H720" s="55"/>
      <c r="I720" s="55"/>
      <c r="J720" s="55"/>
      <c r="K720" s="54"/>
      <c r="L720" s="55"/>
      <c r="M720" s="55"/>
      <c r="N720" s="55"/>
      <c r="O720" s="55"/>
      <c r="P720" s="54"/>
      <c r="Q720" s="55"/>
      <c r="R720" s="55"/>
      <c r="S720" s="55"/>
      <c r="T720" s="55"/>
      <c r="U720" s="54"/>
      <c r="V720" s="55"/>
      <c r="W720" s="55"/>
      <c r="X720" s="55"/>
      <c r="Y720" s="55"/>
      <c r="Z720" s="54"/>
      <c r="AA720" s="55"/>
      <c r="AB720" s="55"/>
      <c r="AC720" s="55"/>
      <c r="AD720" s="55"/>
      <c r="AE720" s="54"/>
      <c r="AF720" s="55"/>
      <c r="AG720" s="55"/>
      <c r="AH720" s="55"/>
      <c r="AI720" s="55"/>
      <c r="AJ720" s="54"/>
      <c r="AK720" s="55"/>
      <c r="AL720" s="55"/>
      <c r="AM720" s="55"/>
      <c r="AN720" s="55"/>
      <c r="AO720" s="54"/>
      <c r="AP720" s="51"/>
    </row>
    <row r="721" spans="1:42">
      <c r="A721" s="53"/>
      <c r="B721" s="53"/>
      <c r="C721" s="53"/>
      <c r="D721" s="54"/>
      <c r="E721" s="54"/>
      <c r="F721" s="54"/>
      <c r="G721" s="55"/>
      <c r="H721" s="55"/>
      <c r="I721" s="55"/>
      <c r="J721" s="55"/>
      <c r="K721" s="54"/>
      <c r="L721" s="55"/>
      <c r="M721" s="55"/>
      <c r="N721" s="55"/>
      <c r="O721" s="55"/>
      <c r="P721" s="54"/>
      <c r="Q721" s="55"/>
      <c r="R721" s="55"/>
      <c r="S721" s="55"/>
      <c r="T721" s="55"/>
      <c r="U721" s="54"/>
      <c r="V721" s="55"/>
      <c r="W721" s="55"/>
      <c r="X721" s="55"/>
      <c r="Y721" s="55"/>
      <c r="Z721" s="54"/>
      <c r="AA721" s="55"/>
      <c r="AB721" s="55"/>
      <c r="AC721" s="55"/>
      <c r="AD721" s="55"/>
      <c r="AE721" s="54"/>
      <c r="AF721" s="55"/>
      <c r="AG721" s="55"/>
      <c r="AH721" s="55"/>
      <c r="AI721" s="55"/>
      <c r="AJ721" s="54"/>
      <c r="AK721" s="55"/>
      <c r="AL721" s="55"/>
      <c r="AM721" s="55"/>
      <c r="AN721" s="55"/>
      <c r="AO721" s="54"/>
      <c r="AP721" s="51"/>
    </row>
    <row r="722" spans="1:42">
      <c r="A722" s="53"/>
      <c r="B722" s="53"/>
      <c r="C722" s="53"/>
      <c r="D722" s="54"/>
      <c r="E722" s="54"/>
      <c r="F722" s="54"/>
      <c r="G722" s="55"/>
      <c r="H722" s="55"/>
      <c r="I722" s="55"/>
      <c r="J722" s="55"/>
      <c r="K722" s="54"/>
      <c r="L722" s="55"/>
      <c r="M722" s="55"/>
      <c r="N722" s="55"/>
      <c r="O722" s="55"/>
      <c r="P722" s="54"/>
      <c r="Q722" s="55"/>
      <c r="R722" s="55"/>
      <c r="S722" s="55"/>
      <c r="T722" s="55"/>
      <c r="U722" s="54"/>
      <c r="V722" s="55"/>
      <c r="W722" s="55"/>
      <c r="X722" s="55"/>
      <c r="Y722" s="55"/>
      <c r="Z722" s="54"/>
      <c r="AA722" s="55"/>
      <c r="AB722" s="55"/>
      <c r="AC722" s="55"/>
      <c r="AD722" s="55"/>
      <c r="AE722" s="54"/>
      <c r="AF722" s="55"/>
      <c r="AG722" s="55"/>
      <c r="AH722" s="55"/>
      <c r="AI722" s="55"/>
      <c r="AJ722" s="54"/>
      <c r="AK722" s="55"/>
      <c r="AL722" s="55"/>
      <c r="AM722" s="55"/>
      <c r="AN722" s="55"/>
      <c r="AO722" s="54"/>
      <c r="AP722" s="51"/>
    </row>
    <row r="723" spans="1:42">
      <c r="A723" s="53"/>
      <c r="B723" s="53"/>
      <c r="C723" s="53"/>
      <c r="D723" s="54"/>
      <c r="E723" s="54"/>
      <c r="F723" s="54"/>
      <c r="G723" s="55"/>
      <c r="H723" s="55"/>
      <c r="I723" s="55"/>
      <c r="J723" s="55"/>
      <c r="K723" s="54"/>
      <c r="L723" s="55"/>
      <c r="M723" s="55"/>
      <c r="N723" s="55"/>
      <c r="O723" s="55"/>
      <c r="P723" s="54"/>
      <c r="Q723" s="55"/>
      <c r="R723" s="55"/>
      <c r="S723" s="55"/>
      <c r="T723" s="55"/>
      <c r="U723" s="54"/>
      <c r="V723" s="55"/>
      <c r="W723" s="55"/>
      <c r="X723" s="55"/>
      <c r="Y723" s="55"/>
      <c r="Z723" s="54"/>
      <c r="AA723" s="55"/>
      <c r="AB723" s="55"/>
      <c r="AC723" s="55"/>
      <c r="AD723" s="55"/>
      <c r="AE723" s="54"/>
      <c r="AF723" s="55"/>
      <c r="AG723" s="55"/>
      <c r="AH723" s="55"/>
      <c r="AI723" s="55"/>
      <c r="AJ723" s="54"/>
      <c r="AK723" s="55"/>
      <c r="AL723" s="55"/>
      <c r="AM723" s="55"/>
      <c r="AN723" s="55"/>
      <c r="AO723" s="54"/>
      <c r="AP723" s="51"/>
    </row>
    <row r="724" spans="1:42">
      <c r="A724" s="53"/>
      <c r="B724" s="53"/>
      <c r="C724" s="53"/>
      <c r="D724" s="54"/>
      <c r="E724" s="54"/>
      <c r="F724" s="54"/>
      <c r="G724" s="55"/>
      <c r="H724" s="55"/>
      <c r="I724" s="55"/>
      <c r="J724" s="55"/>
      <c r="K724" s="54"/>
      <c r="L724" s="55"/>
      <c r="M724" s="55"/>
      <c r="N724" s="55"/>
      <c r="O724" s="55"/>
      <c r="P724" s="54"/>
      <c r="Q724" s="55"/>
      <c r="R724" s="55"/>
      <c r="S724" s="55"/>
      <c r="T724" s="55"/>
      <c r="U724" s="54"/>
      <c r="V724" s="55"/>
      <c r="W724" s="55"/>
      <c r="X724" s="55"/>
      <c r="Y724" s="55"/>
      <c r="Z724" s="54"/>
      <c r="AA724" s="55"/>
      <c r="AB724" s="55"/>
      <c r="AC724" s="55"/>
      <c r="AD724" s="55"/>
      <c r="AE724" s="54"/>
      <c r="AF724" s="55"/>
      <c r="AG724" s="55"/>
      <c r="AH724" s="55"/>
      <c r="AI724" s="55"/>
      <c r="AJ724" s="54"/>
      <c r="AK724" s="55"/>
      <c r="AL724" s="55"/>
      <c r="AM724" s="55"/>
      <c r="AN724" s="55"/>
      <c r="AO724" s="54"/>
      <c r="AP724" s="51"/>
    </row>
    <row r="725" spans="1:42">
      <c r="A725" s="53"/>
      <c r="B725" s="53"/>
      <c r="C725" s="53"/>
      <c r="D725" s="54"/>
      <c r="E725" s="54"/>
      <c r="F725" s="54"/>
      <c r="G725" s="55"/>
      <c r="H725" s="55"/>
      <c r="I725" s="55"/>
      <c r="J725" s="55"/>
      <c r="K725" s="54"/>
      <c r="L725" s="55"/>
      <c r="M725" s="55"/>
      <c r="N725" s="55"/>
      <c r="O725" s="55"/>
      <c r="P725" s="54"/>
      <c r="Q725" s="55"/>
      <c r="R725" s="55"/>
      <c r="S725" s="55"/>
      <c r="T725" s="55"/>
      <c r="U725" s="54"/>
      <c r="V725" s="55"/>
      <c r="W725" s="55"/>
      <c r="X725" s="55"/>
      <c r="Y725" s="55"/>
      <c r="Z725" s="54"/>
      <c r="AA725" s="55"/>
      <c r="AB725" s="55"/>
      <c r="AC725" s="55"/>
      <c r="AD725" s="55"/>
      <c r="AE725" s="54"/>
      <c r="AF725" s="55"/>
      <c r="AG725" s="55"/>
      <c r="AH725" s="55"/>
      <c r="AI725" s="55"/>
      <c r="AJ725" s="54"/>
      <c r="AK725" s="55"/>
      <c r="AL725" s="55"/>
      <c r="AM725" s="55"/>
      <c r="AN725" s="55"/>
      <c r="AO725" s="54"/>
      <c r="AP725" s="51"/>
    </row>
    <row r="726" spans="1:42">
      <c r="A726" s="53"/>
      <c r="B726" s="53"/>
      <c r="C726" s="53"/>
      <c r="D726" s="54"/>
      <c r="E726" s="54"/>
      <c r="F726" s="54"/>
      <c r="G726" s="55"/>
      <c r="H726" s="55"/>
      <c r="I726" s="55"/>
      <c r="J726" s="55"/>
      <c r="K726" s="54"/>
      <c r="L726" s="55"/>
      <c r="M726" s="55"/>
      <c r="N726" s="55"/>
      <c r="O726" s="55"/>
      <c r="P726" s="54"/>
      <c r="Q726" s="55"/>
      <c r="R726" s="55"/>
      <c r="S726" s="55"/>
      <c r="T726" s="55"/>
      <c r="U726" s="54"/>
      <c r="V726" s="55"/>
      <c r="W726" s="55"/>
      <c r="X726" s="55"/>
      <c r="Y726" s="55"/>
      <c r="Z726" s="54"/>
      <c r="AA726" s="55"/>
      <c r="AB726" s="55"/>
      <c r="AC726" s="55"/>
      <c r="AD726" s="55"/>
      <c r="AE726" s="54"/>
      <c r="AF726" s="55"/>
      <c r="AG726" s="55"/>
      <c r="AH726" s="55"/>
      <c r="AI726" s="55"/>
      <c r="AJ726" s="54"/>
      <c r="AK726" s="55"/>
      <c r="AL726" s="55"/>
      <c r="AM726" s="55"/>
      <c r="AN726" s="55"/>
      <c r="AO726" s="54"/>
      <c r="AP726" s="51"/>
    </row>
    <row r="727" spans="1:42">
      <c r="A727" s="53"/>
      <c r="B727" s="53"/>
      <c r="C727" s="53"/>
      <c r="D727" s="54"/>
      <c r="E727" s="54"/>
      <c r="F727" s="54"/>
      <c r="G727" s="55"/>
      <c r="H727" s="55"/>
      <c r="I727" s="55"/>
      <c r="J727" s="55"/>
      <c r="K727" s="54"/>
      <c r="L727" s="55"/>
      <c r="M727" s="55"/>
      <c r="N727" s="55"/>
      <c r="O727" s="55"/>
      <c r="P727" s="54"/>
      <c r="Q727" s="55"/>
      <c r="R727" s="55"/>
      <c r="S727" s="55"/>
      <c r="T727" s="55"/>
      <c r="U727" s="54"/>
      <c r="V727" s="55"/>
      <c r="W727" s="55"/>
      <c r="X727" s="55"/>
      <c r="Y727" s="55"/>
      <c r="Z727" s="54"/>
      <c r="AA727" s="55"/>
      <c r="AB727" s="55"/>
      <c r="AC727" s="55"/>
      <c r="AD727" s="55"/>
      <c r="AE727" s="54"/>
      <c r="AF727" s="55"/>
      <c r="AG727" s="55"/>
      <c r="AH727" s="55"/>
      <c r="AI727" s="55"/>
      <c r="AJ727" s="54"/>
      <c r="AK727" s="55"/>
      <c r="AL727" s="55"/>
      <c r="AM727" s="55"/>
      <c r="AN727" s="55"/>
      <c r="AO727" s="54"/>
      <c r="AP727" s="51"/>
    </row>
    <row r="728" spans="1:42">
      <c r="A728" s="53"/>
      <c r="B728" s="53"/>
      <c r="C728" s="53"/>
      <c r="D728" s="54"/>
      <c r="E728" s="54"/>
      <c r="F728" s="54"/>
      <c r="G728" s="55"/>
      <c r="H728" s="55"/>
      <c r="I728" s="55"/>
      <c r="J728" s="55"/>
      <c r="K728" s="54"/>
      <c r="L728" s="55"/>
      <c r="M728" s="55"/>
      <c r="N728" s="55"/>
      <c r="O728" s="55"/>
      <c r="P728" s="54"/>
      <c r="Q728" s="55"/>
      <c r="R728" s="55"/>
      <c r="S728" s="55"/>
      <c r="T728" s="55"/>
      <c r="U728" s="54"/>
      <c r="V728" s="55"/>
      <c r="W728" s="55"/>
      <c r="X728" s="55"/>
      <c r="Y728" s="55"/>
      <c r="Z728" s="54"/>
      <c r="AA728" s="55"/>
      <c r="AB728" s="55"/>
      <c r="AC728" s="55"/>
      <c r="AD728" s="55"/>
      <c r="AE728" s="54"/>
      <c r="AF728" s="55"/>
      <c r="AG728" s="55"/>
      <c r="AH728" s="55"/>
      <c r="AI728" s="55"/>
      <c r="AJ728" s="54"/>
      <c r="AK728" s="55"/>
      <c r="AL728" s="55"/>
      <c r="AM728" s="55"/>
      <c r="AN728" s="55"/>
      <c r="AO728" s="54"/>
      <c r="AP728" s="51"/>
    </row>
    <row r="729" spans="1:42">
      <c r="A729" s="53"/>
      <c r="B729" s="53"/>
      <c r="C729" s="53"/>
      <c r="D729" s="54"/>
      <c r="E729" s="54"/>
      <c r="F729" s="54"/>
      <c r="G729" s="55"/>
      <c r="H729" s="55"/>
      <c r="I729" s="55"/>
      <c r="J729" s="55"/>
      <c r="K729" s="54"/>
      <c r="L729" s="55"/>
      <c r="M729" s="55"/>
      <c r="N729" s="55"/>
      <c r="O729" s="55"/>
      <c r="P729" s="54"/>
      <c r="Q729" s="55"/>
      <c r="R729" s="55"/>
      <c r="S729" s="55"/>
      <c r="T729" s="55"/>
      <c r="U729" s="54"/>
      <c r="V729" s="55"/>
      <c r="W729" s="55"/>
      <c r="X729" s="55"/>
      <c r="Y729" s="55"/>
      <c r="Z729" s="54"/>
      <c r="AA729" s="55"/>
      <c r="AB729" s="55"/>
      <c r="AC729" s="55"/>
      <c r="AD729" s="55"/>
      <c r="AE729" s="54"/>
      <c r="AF729" s="55"/>
      <c r="AG729" s="55"/>
      <c r="AH729" s="55"/>
      <c r="AI729" s="55"/>
      <c r="AJ729" s="54"/>
      <c r="AK729" s="55"/>
      <c r="AL729" s="55"/>
      <c r="AM729" s="55"/>
      <c r="AN729" s="55"/>
      <c r="AO729" s="54"/>
      <c r="AP729" s="51"/>
    </row>
    <row r="730" spans="1:42">
      <c r="A730" s="53"/>
      <c r="B730" s="53"/>
      <c r="C730" s="53"/>
      <c r="D730" s="54"/>
      <c r="E730" s="54"/>
      <c r="F730" s="54"/>
      <c r="G730" s="55"/>
      <c r="H730" s="55"/>
      <c r="I730" s="55"/>
      <c r="J730" s="55"/>
      <c r="K730" s="54"/>
      <c r="L730" s="55"/>
      <c r="M730" s="55"/>
      <c r="N730" s="55"/>
      <c r="O730" s="55"/>
      <c r="P730" s="54"/>
      <c r="Q730" s="55"/>
      <c r="R730" s="55"/>
      <c r="S730" s="55"/>
      <c r="T730" s="55"/>
      <c r="U730" s="54"/>
      <c r="V730" s="55"/>
      <c r="W730" s="55"/>
      <c r="X730" s="55"/>
      <c r="Y730" s="55"/>
      <c r="Z730" s="54"/>
      <c r="AA730" s="55"/>
      <c r="AB730" s="55"/>
      <c r="AC730" s="55"/>
      <c r="AD730" s="55"/>
      <c r="AE730" s="54"/>
      <c r="AF730" s="55"/>
      <c r="AG730" s="55"/>
      <c r="AH730" s="55"/>
      <c r="AI730" s="55"/>
      <c r="AJ730" s="54"/>
      <c r="AK730" s="55"/>
      <c r="AL730" s="55"/>
      <c r="AM730" s="55"/>
      <c r="AN730" s="55"/>
      <c r="AO730" s="54"/>
      <c r="AP730" s="51"/>
    </row>
    <row r="731" spans="1:42">
      <c r="A731" s="53"/>
      <c r="B731" s="53"/>
      <c r="C731" s="53"/>
      <c r="D731" s="54"/>
      <c r="E731" s="54"/>
      <c r="F731" s="54"/>
      <c r="G731" s="55"/>
      <c r="H731" s="55"/>
      <c r="I731" s="55"/>
      <c r="J731" s="55"/>
      <c r="K731" s="54"/>
      <c r="L731" s="55"/>
      <c r="M731" s="55"/>
      <c r="N731" s="55"/>
      <c r="O731" s="55"/>
      <c r="P731" s="54"/>
      <c r="Q731" s="55"/>
      <c r="R731" s="55"/>
      <c r="S731" s="55"/>
      <c r="T731" s="55"/>
      <c r="U731" s="54"/>
      <c r="V731" s="55"/>
      <c r="W731" s="55"/>
      <c r="X731" s="55"/>
      <c r="Y731" s="55"/>
      <c r="Z731" s="54"/>
      <c r="AA731" s="55"/>
      <c r="AB731" s="55"/>
      <c r="AC731" s="55"/>
      <c r="AD731" s="55"/>
      <c r="AE731" s="54"/>
      <c r="AF731" s="55"/>
      <c r="AG731" s="55"/>
      <c r="AH731" s="55"/>
      <c r="AI731" s="55"/>
      <c r="AJ731" s="54"/>
      <c r="AK731" s="55"/>
      <c r="AL731" s="55"/>
      <c r="AM731" s="55"/>
      <c r="AN731" s="55"/>
      <c r="AO731" s="54"/>
      <c r="AP731" s="51"/>
    </row>
    <row r="732" spans="1:42">
      <c r="A732" s="53"/>
      <c r="B732" s="53"/>
      <c r="C732" s="53"/>
      <c r="D732" s="54"/>
      <c r="E732" s="54"/>
      <c r="F732" s="54"/>
      <c r="G732" s="55"/>
      <c r="H732" s="55"/>
      <c r="I732" s="55"/>
      <c r="J732" s="55"/>
      <c r="K732" s="54"/>
      <c r="L732" s="55"/>
      <c r="M732" s="55"/>
      <c r="N732" s="55"/>
      <c r="O732" s="55"/>
      <c r="P732" s="54"/>
      <c r="Q732" s="55"/>
      <c r="R732" s="55"/>
      <c r="S732" s="55"/>
      <c r="T732" s="55"/>
      <c r="U732" s="54"/>
      <c r="V732" s="55"/>
      <c r="W732" s="55"/>
      <c r="X732" s="55"/>
      <c r="Y732" s="55"/>
      <c r="Z732" s="54"/>
      <c r="AA732" s="55"/>
      <c r="AB732" s="55"/>
      <c r="AC732" s="55"/>
      <c r="AD732" s="55"/>
      <c r="AE732" s="54"/>
      <c r="AF732" s="55"/>
      <c r="AG732" s="55"/>
      <c r="AH732" s="55"/>
      <c r="AI732" s="55"/>
      <c r="AJ732" s="54"/>
      <c r="AK732" s="55"/>
      <c r="AL732" s="55"/>
      <c r="AM732" s="55"/>
      <c r="AN732" s="55"/>
      <c r="AO732" s="54"/>
      <c r="AP732" s="51"/>
    </row>
    <row r="733" spans="1:42">
      <c r="A733" s="53"/>
      <c r="B733" s="53"/>
      <c r="C733" s="53"/>
      <c r="D733" s="54"/>
      <c r="E733" s="54"/>
      <c r="F733" s="54"/>
      <c r="G733" s="55"/>
      <c r="H733" s="55"/>
      <c r="I733" s="55"/>
      <c r="J733" s="55"/>
      <c r="K733" s="54"/>
      <c r="L733" s="55"/>
      <c r="M733" s="55"/>
      <c r="N733" s="55"/>
      <c r="O733" s="55"/>
      <c r="P733" s="54"/>
      <c r="Q733" s="55"/>
      <c r="R733" s="55"/>
      <c r="S733" s="55"/>
      <c r="T733" s="55"/>
      <c r="U733" s="54"/>
      <c r="V733" s="55"/>
      <c r="W733" s="55"/>
      <c r="X733" s="55"/>
      <c r="Y733" s="55"/>
      <c r="Z733" s="54"/>
      <c r="AA733" s="55"/>
      <c r="AB733" s="55"/>
      <c r="AC733" s="55"/>
      <c r="AD733" s="55"/>
      <c r="AE733" s="54"/>
      <c r="AF733" s="55"/>
      <c r="AG733" s="55"/>
      <c r="AH733" s="55"/>
      <c r="AI733" s="55"/>
      <c r="AJ733" s="54"/>
      <c r="AK733" s="55"/>
      <c r="AL733" s="55"/>
      <c r="AM733" s="55"/>
      <c r="AN733" s="55"/>
      <c r="AO733" s="54"/>
      <c r="AP733" s="51"/>
    </row>
    <row r="734" spans="1:42">
      <c r="A734" s="53"/>
      <c r="B734" s="53"/>
      <c r="C734" s="53"/>
      <c r="D734" s="54"/>
      <c r="E734" s="54"/>
      <c r="F734" s="54"/>
      <c r="G734" s="55"/>
      <c r="H734" s="55"/>
      <c r="I734" s="55"/>
      <c r="J734" s="55"/>
      <c r="K734" s="54"/>
      <c r="L734" s="55"/>
      <c r="M734" s="55"/>
      <c r="N734" s="55"/>
      <c r="O734" s="55"/>
      <c r="P734" s="54"/>
      <c r="Q734" s="55"/>
      <c r="R734" s="55"/>
      <c r="S734" s="55"/>
      <c r="T734" s="55"/>
      <c r="U734" s="54"/>
      <c r="V734" s="55"/>
      <c r="W734" s="55"/>
      <c r="X734" s="55"/>
      <c r="Y734" s="55"/>
      <c r="Z734" s="54"/>
      <c r="AA734" s="55"/>
      <c r="AB734" s="55"/>
      <c r="AC734" s="55"/>
      <c r="AD734" s="55"/>
      <c r="AE734" s="54"/>
      <c r="AF734" s="55"/>
      <c r="AG734" s="55"/>
      <c r="AH734" s="55"/>
      <c r="AI734" s="55"/>
      <c r="AJ734" s="54"/>
      <c r="AK734" s="55"/>
      <c r="AL734" s="55"/>
      <c r="AM734" s="55"/>
      <c r="AN734" s="55"/>
      <c r="AO734" s="54"/>
      <c r="AP734" s="51"/>
    </row>
    <row r="735" spans="1:42">
      <c r="A735" s="53"/>
      <c r="B735" s="53"/>
      <c r="C735" s="53"/>
      <c r="D735" s="54"/>
      <c r="E735" s="54"/>
      <c r="F735" s="54"/>
      <c r="G735" s="55"/>
      <c r="H735" s="55"/>
      <c r="I735" s="55"/>
      <c r="J735" s="55"/>
      <c r="K735" s="54"/>
      <c r="L735" s="55"/>
      <c r="M735" s="55"/>
      <c r="N735" s="55"/>
      <c r="O735" s="55"/>
      <c r="P735" s="54"/>
      <c r="Q735" s="55"/>
      <c r="R735" s="55"/>
      <c r="S735" s="55"/>
      <c r="T735" s="55"/>
      <c r="U735" s="54"/>
      <c r="V735" s="55"/>
      <c r="W735" s="55"/>
      <c r="X735" s="55"/>
      <c r="Y735" s="55"/>
      <c r="Z735" s="54"/>
      <c r="AA735" s="55"/>
      <c r="AB735" s="55"/>
      <c r="AC735" s="55"/>
      <c r="AD735" s="55"/>
      <c r="AE735" s="54"/>
      <c r="AF735" s="55"/>
      <c r="AG735" s="55"/>
      <c r="AH735" s="55"/>
      <c r="AI735" s="55"/>
      <c r="AJ735" s="54"/>
      <c r="AK735" s="55"/>
      <c r="AL735" s="55"/>
      <c r="AM735" s="55"/>
      <c r="AN735" s="55"/>
      <c r="AO735" s="54"/>
      <c r="AP735" s="51"/>
    </row>
    <row r="736" spans="1:42">
      <c r="A736" s="53"/>
      <c r="B736" s="53"/>
      <c r="C736" s="53"/>
      <c r="D736" s="54"/>
      <c r="E736" s="54"/>
      <c r="F736" s="54"/>
      <c r="G736" s="55"/>
      <c r="H736" s="55"/>
      <c r="I736" s="55"/>
      <c r="J736" s="55"/>
      <c r="K736" s="54"/>
      <c r="L736" s="55"/>
      <c r="M736" s="55"/>
      <c r="N736" s="55"/>
      <c r="O736" s="55"/>
      <c r="P736" s="54"/>
      <c r="Q736" s="55"/>
      <c r="R736" s="55"/>
      <c r="S736" s="55"/>
      <c r="T736" s="55"/>
      <c r="U736" s="54"/>
      <c r="V736" s="55"/>
      <c r="W736" s="55"/>
      <c r="X736" s="55"/>
      <c r="Y736" s="55"/>
      <c r="Z736" s="54"/>
      <c r="AA736" s="55"/>
      <c r="AB736" s="55"/>
      <c r="AC736" s="55"/>
      <c r="AD736" s="55"/>
      <c r="AE736" s="54"/>
      <c r="AF736" s="55"/>
      <c r="AG736" s="55"/>
      <c r="AH736" s="55"/>
      <c r="AI736" s="55"/>
      <c r="AJ736" s="54"/>
      <c r="AK736" s="55"/>
      <c r="AL736" s="55"/>
      <c r="AM736" s="55"/>
      <c r="AN736" s="55"/>
      <c r="AO736" s="54"/>
      <c r="AP736" s="51"/>
    </row>
    <row r="737" spans="1:42">
      <c r="A737" s="53"/>
      <c r="B737" s="53"/>
      <c r="C737" s="53"/>
      <c r="D737" s="54"/>
      <c r="E737" s="54"/>
      <c r="F737" s="54"/>
      <c r="G737" s="55"/>
      <c r="H737" s="55"/>
      <c r="I737" s="55"/>
      <c r="J737" s="55"/>
      <c r="K737" s="54"/>
      <c r="L737" s="55"/>
      <c r="M737" s="55"/>
      <c r="N737" s="55"/>
      <c r="O737" s="55"/>
      <c r="P737" s="54"/>
      <c r="Q737" s="55"/>
      <c r="R737" s="55"/>
      <c r="S737" s="55"/>
      <c r="T737" s="55"/>
      <c r="U737" s="54"/>
      <c r="V737" s="55"/>
      <c r="W737" s="55"/>
      <c r="X737" s="55"/>
      <c r="Y737" s="55"/>
      <c r="Z737" s="54"/>
      <c r="AA737" s="55"/>
      <c r="AB737" s="55"/>
      <c r="AC737" s="55"/>
      <c r="AD737" s="55"/>
      <c r="AE737" s="54"/>
      <c r="AF737" s="55"/>
      <c r="AG737" s="55"/>
      <c r="AH737" s="55"/>
      <c r="AI737" s="55"/>
      <c r="AJ737" s="54"/>
      <c r="AK737" s="55"/>
      <c r="AL737" s="55"/>
      <c r="AM737" s="55"/>
      <c r="AN737" s="55"/>
      <c r="AO737" s="54"/>
      <c r="AP737" s="51"/>
    </row>
    <row r="738" spans="1:42">
      <c r="A738" s="53"/>
      <c r="B738" s="53"/>
      <c r="C738" s="53"/>
      <c r="D738" s="54"/>
      <c r="E738" s="54"/>
      <c r="F738" s="54"/>
      <c r="G738" s="55"/>
      <c r="H738" s="55"/>
      <c r="I738" s="55"/>
      <c r="J738" s="55"/>
      <c r="K738" s="54"/>
      <c r="L738" s="55"/>
      <c r="M738" s="55"/>
      <c r="N738" s="55"/>
      <c r="O738" s="55"/>
      <c r="P738" s="54"/>
      <c r="Q738" s="55"/>
      <c r="R738" s="55"/>
      <c r="S738" s="55"/>
      <c r="T738" s="55"/>
      <c r="U738" s="54"/>
      <c r="V738" s="55"/>
      <c r="W738" s="55"/>
      <c r="X738" s="55"/>
      <c r="Y738" s="55"/>
      <c r="Z738" s="54"/>
      <c r="AA738" s="55"/>
      <c r="AB738" s="55"/>
      <c r="AC738" s="55"/>
      <c r="AD738" s="55"/>
      <c r="AE738" s="54"/>
      <c r="AF738" s="55"/>
      <c r="AG738" s="55"/>
      <c r="AH738" s="55"/>
      <c r="AI738" s="55"/>
      <c r="AJ738" s="54"/>
      <c r="AK738" s="55"/>
      <c r="AL738" s="55"/>
      <c r="AM738" s="55"/>
      <c r="AN738" s="55"/>
      <c r="AO738" s="54"/>
      <c r="AP738" s="51"/>
    </row>
    <row r="739" spans="1:42">
      <c r="A739" s="53"/>
      <c r="B739" s="53"/>
      <c r="C739" s="53"/>
      <c r="D739" s="54"/>
      <c r="E739" s="54"/>
      <c r="F739" s="54"/>
      <c r="G739" s="55"/>
      <c r="H739" s="55"/>
      <c r="I739" s="55"/>
      <c r="J739" s="55"/>
      <c r="K739" s="54"/>
      <c r="L739" s="55"/>
      <c r="M739" s="55"/>
      <c r="N739" s="55"/>
      <c r="O739" s="55"/>
      <c r="P739" s="54"/>
      <c r="Q739" s="55"/>
      <c r="R739" s="55"/>
      <c r="S739" s="55"/>
      <c r="T739" s="55"/>
      <c r="U739" s="54"/>
      <c r="V739" s="55"/>
      <c r="W739" s="55"/>
      <c r="X739" s="55"/>
      <c r="Y739" s="55"/>
      <c r="Z739" s="54"/>
      <c r="AA739" s="55"/>
      <c r="AB739" s="55"/>
      <c r="AC739" s="55"/>
      <c r="AD739" s="55"/>
      <c r="AE739" s="54"/>
      <c r="AF739" s="55"/>
      <c r="AG739" s="55"/>
      <c r="AH739" s="55"/>
      <c r="AI739" s="55"/>
      <c r="AJ739" s="54"/>
      <c r="AK739" s="55"/>
      <c r="AL739" s="55"/>
      <c r="AM739" s="55"/>
      <c r="AN739" s="55"/>
      <c r="AO739" s="54"/>
      <c r="AP739" s="51"/>
    </row>
    <row r="740" spans="1:42">
      <c r="A740" s="53"/>
      <c r="B740" s="53"/>
      <c r="C740" s="53"/>
      <c r="D740" s="54"/>
      <c r="E740" s="54"/>
      <c r="F740" s="54"/>
      <c r="G740" s="55"/>
      <c r="H740" s="55"/>
      <c r="I740" s="55"/>
      <c r="J740" s="55"/>
      <c r="K740" s="54"/>
      <c r="L740" s="55"/>
      <c r="M740" s="55"/>
      <c r="N740" s="55"/>
      <c r="O740" s="55"/>
      <c r="P740" s="54"/>
      <c r="Q740" s="55"/>
      <c r="R740" s="55"/>
      <c r="S740" s="55"/>
      <c r="T740" s="55"/>
      <c r="U740" s="54"/>
      <c r="V740" s="55"/>
      <c r="W740" s="55"/>
      <c r="X740" s="55"/>
      <c r="Y740" s="55"/>
      <c r="Z740" s="54"/>
      <c r="AA740" s="55"/>
      <c r="AB740" s="55"/>
      <c r="AC740" s="55"/>
      <c r="AD740" s="55"/>
      <c r="AE740" s="54"/>
      <c r="AF740" s="55"/>
      <c r="AG740" s="55"/>
      <c r="AH740" s="55"/>
      <c r="AI740" s="55"/>
      <c r="AJ740" s="54"/>
      <c r="AK740" s="55"/>
      <c r="AL740" s="55"/>
      <c r="AM740" s="55"/>
      <c r="AN740" s="55"/>
      <c r="AO740" s="54"/>
      <c r="AP740" s="51"/>
    </row>
    <row r="741" spans="1:42">
      <c r="A741" s="53"/>
      <c r="B741" s="53"/>
      <c r="C741" s="53"/>
      <c r="D741" s="54"/>
      <c r="E741" s="54"/>
      <c r="F741" s="54"/>
      <c r="G741" s="55"/>
      <c r="H741" s="55"/>
      <c r="I741" s="55"/>
      <c r="J741" s="55"/>
      <c r="K741" s="54"/>
      <c r="L741" s="55"/>
      <c r="M741" s="55"/>
      <c r="N741" s="55"/>
      <c r="O741" s="55"/>
      <c r="P741" s="54"/>
      <c r="Q741" s="55"/>
      <c r="R741" s="55"/>
      <c r="S741" s="55"/>
      <c r="T741" s="55"/>
      <c r="U741" s="54"/>
      <c r="V741" s="55"/>
      <c r="W741" s="55"/>
      <c r="X741" s="55"/>
      <c r="Y741" s="55"/>
      <c r="Z741" s="54"/>
      <c r="AA741" s="55"/>
      <c r="AB741" s="55"/>
      <c r="AC741" s="55"/>
      <c r="AD741" s="55"/>
      <c r="AE741" s="54"/>
      <c r="AF741" s="55"/>
      <c r="AG741" s="55"/>
      <c r="AH741" s="55"/>
      <c r="AI741" s="55"/>
      <c r="AJ741" s="54"/>
      <c r="AK741" s="55"/>
      <c r="AL741" s="55"/>
      <c r="AM741" s="55"/>
      <c r="AN741" s="55"/>
      <c r="AO741" s="54"/>
      <c r="AP741" s="51"/>
    </row>
    <row r="742" spans="1:42">
      <c r="A742" s="53"/>
      <c r="B742" s="53"/>
      <c r="C742" s="53"/>
      <c r="D742" s="54"/>
      <c r="E742" s="54"/>
      <c r="F742" s="54"/>
      <c r="G742" s="55"/>
      <c r="H742" s="55"/>
      <c r="I742" s="55"/>
      <c r="J742" s="55"/>
      <c r="K742" s="54"/>
      <c r="L742" s="55"/>
      <c r="M742" s="55"/>
      <c r="N742" s="55"/>
      <c r="O742" s="55"/>
      <c r="P742" s="54"/>
      <c r="Q742" s="55"/>
      <c r="R742" s="55"/>
      <c r="S742" s="55"/>
      <c r="T742" s="55"/>
      <c r="U742" s="54"/>
      <c r="V742" s="55"/>
      <c r="W742" s="55"/>
      <c r="X742" s="55"/>
      <c r="Y742" s="55"/>
      <c r="Z742" s="54"/>
      <c r="AA742" s="55"/>
      <c r="AB742" s="55"/>
      <c r="AC742" s="55"/>
      <c r="AD742" s="55"/>
      <c r="AE742" s="54"/>
      <c r="AF742" s="55"/>
      <c r="AG742" s="55"/>
      <c r="AH742" s="55"/>
      <c r="AI742" s="55"/>
      <c r="AJ742" s="54"/>
      <c r="AK742" s="55"/>
      <c r="AL742" s="55"/>
      <c r="AM742" s="55"/>
      <c r="AN742" s="55"/>
      <c r="AO742" s="54"/>
      <c r="AP742" s="51"/>
    </row>
    <row r="743" spans="1:42">
      <c r="A743" s="53"/>
      <c r="B743" s="53"/>
      <c r="C743" s="53"/>
      <c r="D743" s="54"/>
      <c r="E743" s="54"/>
      <c r="F743" s="54"/>
      <c r="G743" s="55"/>
      <c r="H743" s="55"/>
      <c r="I743" s="55"/>
      <c r="J743" s="55"/>
      <c r="K743" s="54"/>
      <c r="L743" s="55"/>
      <c r="M743" s="55"/>
      <c r="N743" s="55"/>
      <c r="O743" s="55"/>
      <c r="P743" s="54"/>
      <c r="Q743" s="55"/>
      <c r="R743" s="55"/>
      <c r="S743" s="55"/>
      <c r="T743" s="55"/>
      <c r="U743" s="54"/>
      <c r="V743" s="55"/>
      <c r="W743" s="55"/>
      <c r="X743" s="55"/>
      <c r="Y743" s="55"/>
      <c r="Z743" s="54"/>
      <c r="AA743" s="55"/>
      <c r="AB743" s="55"/>
      <c r="AC743" s="55"/>
      <c r="AD743" s="55"/>
      <c r="AE743" s="54"/>
      <c r="AF743" s="55"/>
      <c r="AG743" s="55"/>
      <c r="AH743" s="55"/>
      <c r="AI743" s="55"/>
      <c r="AJ743" s="54"/>
      <c r="AK743" s="55"/>
      <c r="AL743" s="55"/>
      <c r="AM743" s="55"/>
      <c r="AN743" s="55"/>
      <c r="AO743" s="54"/>
      <c r="AP743" s="51"/>
    </row>
    <row r="744" spans="1:42">
      <c r="A744" s="53"/>
      <c r="B744" s="53"/>
      <c r="C744" s="53"/>
      <c r="D744" s="54"/>
      <c r="E744" s="54"/>
      <c r="F744" s="54"/>
      <c r="G744" s="55"/>
      <c r="H744" s="55"/>
      <c r="I744" s="55"/>
      <c r="J744" s="55"/>
      <c r="K744" s="54"/>
      <c r="L744" s="55"/>
      <c r="M744" s="55"/>
      <c r="N744" s="55"/>
      <c r="O744" s="55"/>
      <c r="P744" s="54"/>
      <c r="Q744" s="55"/>
      <c r="R744" s="55"/>
      <c r="S744" s="55"/>
      <c r="T744" s="55"/>
      <c r="U744" s="54"/>
      <c r="V744" s="55"/>
      <c r="W744" s="55"/>
      <c r="X744" s="55"/>
      <c r="Y744" s="55"/>
      <c r="Z744" s="54"/>
      <c r="AA744" s="55"/>
      <c r="AB744" s="55"/>
      <c r="AC744" s="55"/>
      <c r="AD744" s="55"/>
      <c r="AE744" s="54"/>
      <c r="AF744" s="55"/>
      <c r="AG744" s="55"/>
      <c r="AH744" s="55"/>
      <c r="AI744" s="55"/>
      <c r="AJ744" s="54"/>
      <c r="AK744" s="55"/>
      <c r="AL744" s="55"/>
      <c r="AM744" s="55"/>
      <c r="AN744" s="55"/>
      <c r="AO744" s="54"/>
      <c r="AP744" s="51"/>
    </row>
    <row r="745" spans="1:42">
      <c r="A745" s="53"/>
      <c r="B745" s="53"/>
      <c r="C745" s="53"/>
      <c r="D745" s="54"/>
      <c r="E745" s="54"/>
      <c r="F745" s="54"/>
      <c r="G745" s="55"/>
      <c r="H745" s="55"/>
      <c r="I745" s="55"/>
      <c r="J745" s="55"/>
      <c r="K745" s="54"/>
      <c r="L745" s="55"/>
      <c r="M745" s="55"/>
      <c r="N745" s="55"/>
      <c r="O745" s="55"/>
      <c r="P745" s="54"/>
      <c r="Q745" s="55"/>
      <c r="R745" s="55"/>
      <c r="S745" s="55"/>
      <c r="T745" s="55"/>
      <c r="U745" s="54"/>
      <c r="V745" s="55"/>
      <c r="W745" s="55"/>
      <c r="X745" s="55"/>
      <c r="Y745" s="55"/>
      <c r="Z745" s="54"/>
      <c r="AA745" s="55"/>
      <c r="AB745" s="55"/>
      <c r="AC745" s="55"/>
      <c r="AD745" s="55"/>
      <c r="AE745" s="54"/>
      <c r="AF745" s="55"/>
      <c r="AG745" s="55"/>
      <c r="AH745" s="55"/>
      <c r="AI745" s="55"/>
      <c r="AJ745" s="54"/>
      <c r="AK745" s="55"/>
      <c r="AL745" s="55"/>
      <c r="AM745" s="55"/>
      <c r="AN745" s="55"/>
      <c r="AO745" s="54"/>
      <c r="AP745" s="51"/>
    </row>
    <row r="746" spans="1:42">
      <c r="A746" s="53"/>
      <c r="B746" s="53"/>
      <c r="C746" s="53"/>
      <c r="D746" s="54"/>
      <c r="E746" s="54"/>
      <c r="F746" s="54"/>
      <c r="G746" s="55"/>
      <c r="H746" s="55"/>
      <c r="I746" s="55"/>
      <c r="J746" s="55"/>
      <c r="K746" s="54"/>
      <c r="L746" s="55"/>
      <c r="M746" s="55"/>
      <c r="N746" s="55"/>
      <c r="O746" s="55"/>
      <c r="P746" s="54"/>
      <c r="Q746" s="55"/>
      <c r="R746" s="55"/>
      <c r="S746" s="55"/>
      <c r="T746" s="55"/>
      <c r="U746" s="54"/>
      <c r="V746" s="55"/>
      <c r="W746" s="55"/>
      <c r="X746" s="55"/>
      <c r="Y746" s="55"/>
      <c r="Z746" s="54"/>
      <c r="AA746" s="55"/>
      <c r="AB746" s="55"/>
      <c r="AC746" s="55"/>
      <c r="AD746" s="55"/>
      <c r="AE746" s="54"/>
      <c r="AF746" s="55"/>
      <c r="AG746" s="55"/>
      <c r="AH746" s="55"/>
      <c r="AI746" s="55"/>
      <c r="AJ746" s="54"/>
      <c r="AK746" s="55"/>
      <c r="AL746" s="55"/>
      <c r="AM746" s="55"/>
      <c r="AN746" s="55"/>
      <c r="AO746" s="54"/>
      <c r="AP746" s="51"/>
    </row>
    <row r="747" spans="1:42">
      <c r="A747" s="53"/>
      <c r="B747" s="53"/>
      <c r="C747" s="53"/>
      <c r="D747" s="54"/>
      <c r="E747" s="54"/>
      <c r="F747" s="54"/>
      <c r="G747" s="55"/>
      <c r="H747" s="55"/>
      <c r="I747" s="55"/>
      <c r="J747" s="55"/>
      <c r="K747" s="54"/>
      <c r="L747" s="55"/>
      <c r="M747" s="55"/>
      <c r="N747" s="55"/>
      <c r="O747" s="55"/>
      <c r="P747" s="54"/>
      <c r="Q747" s="55"/>
      <c r="R747" s="55"/>
      <c r="S747" s="55"/>
      <c r="T747" s="55"/>
      <c r="U747" s="54"/>
      <c r="V747" s="55"/>
      <c r="W747" s="55"/>
      <c r="X747" s="55"/>
      <c r="Y747" s="55"/>
      <c r="Z747" s="54"/>
      <c r="AA747" s="55"/>
      <c r="AB747" s="55"/>
      <c r="AC747" s="55"/>
      <c r="AD747" s="55"/>
      <c r="AE747" s="54"/>
      <c r="AF747" s="55"/>
      <c r="AG747" s="55"/>
      <c r="AH747" s="55"/>
      <c r="AI747" s="55"/>
      <c r="AJ747" s="54"/>
      <c r="AK747" s="55"/>
      <c r="AL747" s="55"/>
      <c r="AM747" s="55"/>
      <c r="AN747" s="55"/>
      <c r="AO747" s="54"/>
      <c r="AP747" s="51"/>
    </row>
    <row r="748" spans="1:42">
      <c r="A748" s="53"/>
      <c r="B748" s="53"/>
      <c r="C748" s="53"/>
      <c r="D748" s="54"/>
      <c r="E748" s="54"/>
      <c r="F748" s="54"/>
      <c r="G748" s="55"/>
      <c r="H748" s="55"/>
      <c r="I748" s="55"/>
      <c r="J748" s="55"/>
      <c r="K748" s="54"/>
      <c r="L748" s="55"/>
      <c r="M748" s="55"/>
      <c r="N748" s="55"/>
      <c r="O748" s="55"/>
      <c r="P748" s="54"/>
      <c r="Q748" s="55"/>
      <c r="R748" s="55"/>
      <c r="S748" s="55"/>
      <c r="T748" s="55"/>
      <c r="U748" s="54"/>
      <c r="V748" s="55"/>
      <c r="W748" s="55"/>
      <c r="X748" s="55"/>
      <c r="Y748" s="55"/>
      <c r="Z748" s="54"/>
      <c r="AA748" s="55"/>
      <c r="AB748" s="55"/>
      <c r="AC748" s="55"/>
      <c r="AD748" s="55"/>
      <c r="AE748" s="54"/>
      <c r="AF748" s="55"/>
      <c r="AG748" s="55"/>
      <c r="AH748" s="55"/>
      <c r="AI748" s="55"/>
      <c r="AJ748" s="54"/>
      <c r="AK748" s="55"/>
      <c r="AL748" s="55"/>
      <c r="AM748" s="55"/>
      <c r="AN748" s="55"/>
      <c r="AO748" s="54"/>
      <c r="AP748" s="51"/>
    </row>
    <row r="749" spans="1:42">
      <c r="A749" s="53"/>
      <c r="B749" s="53"/>
      <c r="C749" s="53"/>
      <c r="D749" s="54"/>
      <c r="E749" s="54"/>
      <c r="F749" s="54"/>
      <c r="G749" s="55"/>
      <c r="H749" s="55"/>
      <c r="I749" s="55"/>
      <c r="J749" s="55"/>
      <c r="K749" s="54"/>
      <c r="L749" s="55"/>
      <c r="M749" s="55"/>
      <c r="N749" s="55"/>
      <c r="O749" s="55"/>
      <c r="P749" s="54"/>
      <c r="Q749" s="55"/>
      <c r="R749" s="55"/>
      <c r="S749" s="55"/>
      <c r="T749" s="55"/>
      <c r="U749" s="54"/>
      <c r="V749" s="55"/>
      <c r="W749" s="55"/>
      <c r="X749" s="55"/>
      <c r="Y749" s="55"/>
      <c r="Z749" s="54"/>
      <c r="AA749" s="55"/>
      <c r="AB749" s="55"/>
      <c r="AC749" s="55"/>
      <c r="AD749" s="55"/>
      <c r="AE749" s="54"/>
      <c r="AF749" s="55"/>
      <c r="AG749" s="55"/>
      <c r="AH749" s="55"/>
      <c r="AI749" s="55"/>
      <c r="AJ749" s="54"/>
      <c r="AK749" s="55"/>
      <c r="AL749" s="55"/>
      <c r="AM749" s="55"/>
      <c r="AN749" s="55"/>
      <c r="AO749" s="54"/>
      <c r="AP749" s="51"/>
    </row>
    <row r="750" spans="1:42">
      <c r="A750" s="53"/>
      <c r="B750" s="53"/>
      <c r="C750" s="53"/>
      <c r="D750" s="54"/>
      <c r="E750" s="54"/>
      <c r="F750" s="54"/>
      <c r="G750" s="55"/>
      <c r="H750" s="55"/>
      <c r="I750" s="55"/>
      <c r="J750" s="55"/>
      <c r="K750" s="54"/>
      <c r="L750" s="55"/>
      <c r="M750" s="55"/>
      <c r="N750" s="55"/>
      <c r="O750" s="55"/>
      <c r="P750" s="54"/>
      <c r="Q750" s="55"/>
      <c r="R750" s="55"/>
      <c r="S750" s="55"/>
      <c r="T750" s="55"/>
      <c r="U750" s="54"/>
      <c r="V750" s="55"/>
      <c r="W750" s="55"/>
      <c r="X750" s="55"/>
      <c r="Y750" s="55"/>
      <c r="Z750" s="54"/>
      <c r="AA750" s="55"/>
      <c r="AB750" s="55"/>
      <c r="AC750" s="55"/>
      <c r="AD750" s="55"/>
      <c r="AE750" s="54"/>
      <c r="AF750" s="55"/>
      <c r="AG750" s="55"/>
      <c r="AH750" s="55"/>
      <c r="AI750" s="55"/>
      <c r="AJ750" s="54"/>
      <c r="AK750" s="55"/>
      <c r="AL750" s="55"/>
      <c r="AM750" s="55"/>
      <c r="AN750" s="55"/>
      <c r="AO750" s="54"/>
      <c r="AP750" s="51"/>
    </row>
    <row r="751" spans="1:42">
      <c r="A751" s="53"/>
      <c r="B751" s="53"/>
      <c r="C751" s="53"/>
      <c r="D751" s="54"/>
      <c r="E751" s="54"/>
      <c r="F751" s="54"/>
      <c r="G751" s="55"/>
      <c r="H751" s="55"/>
      <c r="I751" s="55"/>
      <c r="J751" s="55"/>
      <c r="K751" s="54"/>
      <c r="L751" s="55"/>
      <c r="M751" s="55"/>
      <c r="N751" s="55"/>
      <c r="O751" s="55"/>
      <c r="P751" s="54"/>
      <c r="Q751" s="55"/>
      <c r="R751" s="55"/>
      <c r="S751" s="55"/>
      <c r="T751" s="55"/>
      <c r="U751" s="54"/>
      <c r="V751" s="55"/>
      <c r="W751" s="55"/>
      <c r="X751" s="55"/>
      <c r="Y751" s="55"/>
      <c r="Z751" s="54"/>
      <c r="AA751" s="55"/>
      <c r="AB751" s="55"/>
      <c r="AC751" s="55"/>
      <c r="AD751" s="55"/>
      <c r="AE751" s="54"/>
      <c r="AF751" s="55"/>
      <c r="AG751" s="55"/>
      <c r="AH751" s="55"/>
      <c r="AI751" s="55"/>
      <c r="AJ751" s="54"/>
      <c r="AK751" s="55"/>
      <c r="AL751" s="55"/>
      <c r="AM751" s="55"/>
      <c r="AN751" s="55"/>
      <c r="AO751" s="54"/>
      <c r="AP751" s="51"/>
    </row>
    <row r="752" spans="1:42">
      <c r="A752" s="53"/>
      <c r="B752" s="53"/>
      <c r="C752" s="53"/>
      <c r="D752" s="54"/>
      <c r="E752" s="54"/>
      <c r="F752" s="54"/>
      <c r="G752" s="55"/>
      <c r="H752" s="55"/>
      <c r="I752" s="55"/>
      <c r="J752" s="55"/>
      <c r="K752" s="54"/>
      <c r="L752" s="55"/>
      <c r="M752" s="55"/>
      <c r="N752" s="55"/>
      <c r="O752" s="55"/>
      <c r="P752" s="54"/>
      <c r="Q752" s="55"/>
      <c r="R752" s="55"/>
      <c r="S752" s="55"/>
      <c r="T752" s="55"/>
      <c r="U752" s="54"/>
      <c r="V752" s="55"/>
      <c r="W752" s="55"/>
      <c r="X752" s="55"/>
      <c r="Y752" s="55"/>
      <c r="Z752" s="54"/>
      <c r="AA752" s="55"/>
      <c r="AB752" s="55"/>
      <c r="AC752" s="55"/>
      <c r="AD752" s="55"/>
      <c r="AE752" s="54"/>
      <c r="AF752" s="55"/>
      <c r="AG752" s="55"/>
      <c r="AH752" s="55"/>
      <c r="AI752" s="55"/>
      <c r="AJ752" s="54"/>
      <c r="AK752" s="55"/>
      <c r="AL752" s="55"/>
      <c r="AM752" s="55"/>
      <c r="AN752" s="55"/>
      <c r="AO752" s="54"/>
      <c r="AP752" s="51"/>
    </row>
    <row r="753" spans="1:42">
      <c r="A753" s="53"/>
      <c r="B753" s="53"/>
      <c r="C753" s="53"/>
      <c r="D753" s="54"/>
      <c r="E753" s="54"/>
      <c r="F753" s="54"/>
      <c r="G753" s="55"/>
      <c r="H753" s="55"/>
      <c r="I753" s="55"/>
      <c r="J753" s="55"/>
      <c r="K753" s="54"/>
      <c r="L753" s="55"/>
      <c r="M753" s="55"/>
      <c r="N753" s="55"/>
      <c r="O753" s="55"/>
      <c r="P753" s="54"/>
      <c r="Q753" s="55"/>
      <c r="R753" s="55"/>
      <c r="S753" s="55"/>
      <c r="T753" s="55"/>
      <c r="U753" s="54"/>
      <c r="V753" s="55"/>
      <c r="W753" s="55"/>
      <c r="X753" s="55"/>
      <c r="Y753" s="55"/>
      <c r="Z753" s="54"/>
      <c r="AA753" s="55"/>
      <c r="AB753" s="55"/>
      <c r="AC753" s="55"/>
      <c r="AD753" s="55"/>
      <c r="AE753" s="54"/>
      <c r="AF753" s="55"/>
      <c r="AG753" s="55"/>
      <c r="AH753" s="55"/>
      <c r="AI753" s="55"/>
      <c r="AJ753" s="54"/>
      <c r="AK753" s="55"/>
      <c r="AL753" s="55"/>
      <c r="AM753" s="55"/>
      <c r="AN753" s="55"/>
      <c r="AO753" s="54"/>
      <c r="AP753" s="51"/>
    </row>
    <row r="754" spans="1:42">
      <c r="A754" s="53"/>
      <c r="B754" s="53"/>
      <c r="C754" s="53"/>
      <c r="D754" s="54"/>
      <c r="E754" s="54"/>
      <c r="F754" s="54"/>
      <c r="G754" s="55"/>
      <c r="H754" s="55"/>
      <c r="I754" s="55"/>
      <c r="J754" s="55"/>
      <c r="K754" s="54"/>
      <c r="L754" s="55"/>
      <c r="M754" s="55"/>
      <c r="N754" s="55"/>
      <c r="O754" s="55"/>
      <c r="P754" s="54"/>
      <c r="Q754" s="55"/>
      <c r="R754" s="55"/>
      <c r="S754" s="55"/>
      <c r="T754" s="55"/>
      <c r="U754" s="54"/>
      <c r="V754" s="55"/>
      <c r="W754" s="55"/>
      <c r="X754" s="55"/>
      <c r="Y754" s="55"/>
      <c r="Z754" s="54"/>
      <c r="AA754" s="55"/>
      <c r="AB754" s="55"/>
      <c r="AC754" s="55"/>
      <c r="AD754" s="55"/>
      <c r="AE754" s="54"/>
      <c r="AF754" s="55"/>
      <c r="AG754" s="55"/>
      <c r="AH754" s="55"/>
      <c r="AI754" s="55"/>
      <c r="AJ754" s="54"/>
      <c r="AK754" s="55"/>
      <c r="AL754" s="55"/>
      <c r="AM754" s="55"/>
      <c r="AN754" s="55"/>
      <c r="AO754" s="54"/>
      <c r="AP754" s="51"/>
    </row>
    <row r="755" spans="1:42">
      <c r="A755" s="53"/>
      <c r="B755" s="53"/>
      <c r="C755" s="53"/>
      <c r="D755" s="54"/>
      <c r="E755" s="54"/>
      <c r="F755" s="54"/>
      <c r="G755" s="55"/>
      <c r="H755" s="55"/>
      <c r="I755" s="55"/>
      <c r="J755" s="55"/>
      <c r="K755" s="54"/>
      <c r="L755" s="55"/>
      <c r="M755" s="55"/>
      <c r="N755" s="55"/>
      <c r="O755" s="55"/>
      <c r="P755" s="54"/>
      <c r="Q755" s="55"/>
      <c r="R755" s="55"/>
      <c r="S755" s="55"/>
      <c r="T755" s="55"/>
      <c r="U755" s="54"/>
      <c r="V755" s="55"/>
      <c r="W755" s="55"/>
      <c r="X755" s="55"/>
      <c r="Y755" s="55"/>
      <c r="Z755" s="54"/>
      <c r="AA755" s="55"/>
      <c r="AB755" s="55"/>
      <c r="AC755" s="55"/>
      <c r="AD755" s="55"/>
      <c r="AE755" s="54"/>
      <c r="AF755" s="55"/>
      <c r="AG755" s="55"/>
      <c r="AH755" s="55"/>
      <c r="AI755" s="55"/>
      <c r="AJ755" s="54"/>
      <c r="AK755" s="55"/>
      <c r="AL755" s="55"/>
      <c r="AM755" s="55"/>
      <c r="AN755" s="55"/>
      <c r="AO755" s="54"/>
      <c r="AP755" s="51"/>
    </row>
    <row r="756" spans="1:42">
      <c r="A756" s="53"/>
      <c r="B756" s="53"/>
      <c r="C756" s="53"/>
      <c r="D756" s="54"/>
      <c r="E756" s="54"/>
      <c r="F756" s="54"/>
      <c r="G756" s="55"/>
      <c r="H756" s="55"/>
      <c r="I756" s="55"/>
      <c r="J756" s="55"/>
      <c r="K756" s="54"/>
      <c r="L756" s="55"/>
      <c r="M756" s="55"/>
      <c r="N756" s="55"/>
      <c r="O756" s="55"/>
      <c r="P756" s="54"/>
      <c r="Q756" s="55"/>
      <c r="R756" s="55"/>
      <c r="S756" s="55"/>
      <c r="T756" s="55"/>
      <c r="U756" s="54"/>
      <c r="V756" s="55"/>
      <c r="W756" s="55"/>
      <c r="X756" s="55"/>
      <c r="Y756" s="55"/>
      <c r="Z756" s="54"/>
      <c r="AA756" s="55"/>
      <c r="AB756" s="55"/>
      <c r="AC756" s="55"/>
      <c r="AD756" s="55"/>
      <c r="AE756" s="54"/>
      <c r="AF756" s="55"/>
      <c r="AG756" s="55"/>
      <c r="AH756" s="55"/>
      <c r="AI756" s="55"/>
      <c r="AJ756" s="54"/>
      <c r="AK756" s="55"/>
      <c r="AL756" s="55"/>
      <c r="AM756" s="55"/>
      <c r="AN756" s="55"/>
      <c r="AO756" s="54"/>
      <c r="AP756" s="51"/>
    </row>
    <row r="757" spans="1:42">
      <c r="A757" s="53"/>
      <c r="B757" s="53"/>
      <c r="C757" s="53"/>
      <c r="D757" s="54"/>
      <c r="E757" s="54"/>
      <c r="F757" s="54"/>
      <c r="G757" s="55"/>
      <c r="H757" s="55"/>
      <c r="I757" s="55"/>
      <c r="J757" s="55"/>
      <c r="K757" s="54"/>
      <c r="L757" s="55"/>
      <c r="M757" s="55"/>
      <c r="N757" s="55"/>
      <c r="O757" s="55"/>
      <c r="P757" s="54"/>
      <c r="Q757" s="55"/>
      <c r="R757" s="55"/>
      <c r="S757" s="55"/>
      <c r="T757" s="55"/>
      <c r="U757" s="54"/>
      <c r="V757" s="55"/>
      <c r="W757" s="55"/>
      <c r="X757" s="55"/>
      <c r="Y757" s="55"/>
      <c r="Z757" s="54"/>
      <c r="AA757" s="55"/>
      <c r="AB757" s="55"/>
      <c r="AC757" s="55"/>
      <c r="AD757" s="55"/>
      <c r="AE757" s="54"/>
      <c r="AF757" s="55"/>
      <c r="AG757" s="55"/>
      <c r="AH757" s="55"/>
      <c r="AI757" s="55"/>
      <c r="AJ757" s="54"/>
      <c r="AK757" s="55"/>
      <c r="AL757" s="55"/>
      <c r="AM757" s="55"/>
      <c r="AN757" s="55"/>
      <c r="AO757" s="54"/>
      <c r="AP757" s="51"/>
    </row>
    <row r="758" spans="1:42">
      <c r="A758" s="53"/>
      <c r="B758" s="53"/>
      <c r="C758" s="53"/>
      <c r="D758" s="54"/>
      <c r="E758" s="54"/>
      <c r="F758" s="54"/>
      <c r="G758" s="55"/>
      <c r="H758" s="55"/>
      <c r="I758" s="55"/>
      <c r="J758" s="55"/>
      <c r="K758" s="54"/>
      <c r="L758" s="55"/>
      <c r="M758" s="55"/>
      <c r="N758" s="55"/>
      <c r="O758" s="55"/>
      <c r="P758" s="54"/>
      <c r="Q758" s="55"/>
      <c r="R758" s="55"/>
      <c r="S758" s="55"/>
      <c r="T758" s="55"/>
      <c r="U758" s="54"/>
      <c r="V758" s="55"/>
      <c r="W758" s="55"/>
      <c r="X758" s="55"/>
      <c r="Y758" s="55"/>
      <c r="Z758" s="54"/>
      <c r="AA758" s="55"/>
      <c r="AB758" s="55"/>
      <c r="AC758" s="55"/>
      <c r="AD758" s="55"/>
      <c r="AE758" s="54"/>
      <c r="AF758" s="55"/>
      <c r="AG758" s="55"/>
      <c r="AH758" s="55"/>
      <c r="AI758" s="55"/>
      <c r="AJ758" s="54"/>
      <c r="AK758" s="55"/>
      <c r="AL758" s="55"/>
      <c r="AM758" s="55"/>
      <c r="AN758" s="55"/>
      <c r="AO758" s="54"/>
      <c r="AP758" s="51"/>
    </row>
    <row r="759" spans="1:42">
      <c r="A759" s="53"/>
      <c r="B759" s="53"/>
      <c r="C759" s="53"/>
      <c r="D759" s="54"/>
      <c r="E759" s="54"/>
      <c r="F759" s="54"/>
      <c r="G759" s="55"/>
      <c r="H759" s="55"/>
      <c r="I759" s="55"/>
      <c r="J759" s="55"/>
      <c r="K759" s="54"/>
      <c r="L759" s="55"/>
      <c r="M759" s="55"/>
      <c r="N759" s="55"/>
      <c r="O759" s="55"/>
      <c r="P759" s="54"/>
      <c r="Q759" s="55"/>
      <c r="R759" s="55"/>
      <c r="S759" s="55"/>
      <c r="T759" s="55"/>
      <c r="U759" s="54"/>
      <c r="V759" s="55"/>
      <c r="W759" s="55"/>
      <c r="X759" s="55"/>
      <c r="Y759" s="55"/>
      <c r="Z759" s="54"/>
      <c r="AA759" s="55"/>
      <c r="AB759" s="55"/>
      <c r="AC759" s="55"/>
      <c r="AD759" s="55"/>
      <c r="AE759" s="54"/>
      <c r="AF759" s="55"/>
      <c r="AG759" s="55"/>
      <c r="AH759" s="55"/>
      <c r="AI759" s="55"/>
      <c r="AJ759" s="54"/>
      <c r="AK759" s="55"/>
      <c r="AL759" s="55"/>
      <c r="AM759" s="55"/>
      <c r="AN759" s="55"/>
      <c r="AO759" s="54"/>
      <c r="AP759" s="51"/>
    </row>
    <row r="760" spans="1:42">
      <c r="A760" s="53"/>
      <c r="B760" s="53"/>
      <c r="C760" s="53"/>
      <c r="D760" s="54"/>
      <c r="E760" s="54"/>
      <c r="F760" s="54"/>
      <c r="G760" s="55"/>
      <c r="H760" s="55"/>
      <c r="I760" s="55"/>
      <c r="J760" s="55"/>
      <c r="K760" s="54"/>
      <c r="L760" s="55"/>
      <c r="M760" s="55"/>
      <c r="N760" s="55"/>
      <c r="O760" s="55"/>
      <c r="P760" s="54"/>
      <c r="Q760" s="55"/>
      <c r="R760" s="55"/>
      <c r="S760" s="55"/>
      <c r="T760" s="55"/>
      <c r="U760" s="54"/>
      <c r="V760" s="55"/>
      <c r="W760" s="55"/>
      <c r="X760" s="55"/>
      <c r="Y760" s="55"/>
      <c r="Z760" s="54"/>
      <c r="AA760" s="55"/>
      <c r="AB760" s="55"/>
      <c r="AC760" s="55"/>
      <c r="AD760" s="55"/>
      <c r="AE760" s="54"/>
      <c r="AF760" s="55"/>
      <c r="AG760" s="55"/>
      <c r="AH760" s="55"/>
      <c r="AI760" s="55"/>
      <c r="AJ760" s="54"/>
      <c r="AK760" s="55"/>
      <c r="AL760" s="55"/>
      <c r="AM760" s="55"/>
      <c r="AN760" s="55"/>
      <c r="AO760" s="54"/>
      <c r="AP760" s="51"/>
    </row>
    <row r="761" spans="1:42">
      <c r="A761" s="53"/>
      <c r="B761" s="53"/>
      <c r="C761" s="53"/>
      <c r="D761" s="54"/>
      <c r="E761" s="54"/>
      <c r="F761" s="54"/>
      <c r="G761" s="55"/>
      <c r="H761" s="55"/>
      <c r="I761" s="55"/>
      <c r="J761" s="55"/>
      <c r="K761" s="54"/>
      <c r="L761" s="55"/>
      <c r="M761" s="55"/>
      <c r="N761" s="55"/>
      <c r="O761" s="55"/>
      <c r="P761" s="54"/>
      <c r="Q761" s="55"/>
      <c r="R761" s="55"/>
      <c r="S761" s="55"/>
      <c r="T761" s="55"/>
      <c r="U761" s="54"/>
      <c r="V761" s="55"/>
      <c r="W761" s="55"/>
      <c r="X761" s="55"/>
      <c r="Y761" s="55"/>
      <c r="Z761" s="54"/>
      <c r="AA761" s="55"/>
      <c r="AB761" s="55"/>
      <c r="AC761" s="55"/>
      <c r="AD761" s="55"/>
      <c r="AE761" s="54"/>
      <c r="AF761" s="55"/>
      <c r="AG761" s="55"/>
      <c r="AH761" s="55"/>
      <c r="AI761" s="55"/>
      <c r="AJ761" s="54"/>
      <c r="AK761" s="55"/>
      <c r="AL761" s="55"/>
      <c r="AM761" s="55"/>
      <c r="AN761" s="55"/>
      <c r="AO761" s="54"/>
      <c r="AP761" s="51"/>
    </row>
    <row r="762" spans="1:42">
      <c r="A762" s="53"/>
      <c r="B762" s="53"/>
      <c r="C762" s="53"/>
      <c r="D762" s="54"/>
      <c r="E762" s="54"/>
      <c r="F762" s="54"/>
      <c r="G762" s="55"/>
      <c r="H762" s="55"/>
      <c r="I762" s="55"/>
      <c r="J762" s="55"/>
      <c r="K762" s="54"/>
      <c r="L762" s="55"/>
      <c r="M762" s="55"/>
      <c r="N762" s="55"/>
      <c r="O762" s="55"/>
      <c r="P762" s="54"/>
      <c r="Q762" s="55"/>
      <c r="R762" s="55"/>
      <c r="S762" s="55"/>
      <c r="T762" s="55"/>
      <c r="U762" s="54"/>
      <c r="V762" s="55"/>
      <c r="W762" s="55"/>
      <c r="X762" s="55"/>
      <c r="Y762" s="55"/>
      <c r="Z762" s="54"/>
      <c r="AA762" s="55"/>
      <c r="AB762" s="55"/>
      <c r="AC762" s="55"/>
      <c r="AD762" s="55"/>
      <c r="AE762" s="54"/>
      <c r="AF762" s="55"/>
      <c r="AG762" s="55"/>
      <c r="AH762" s="55"/>
      <c r="AI762" s="55"/>
      <c r="AJ762" s="54"/>
      <c r="AK762" s="55"/>
      <c r="AL762" s="55"/>
      <c r="AM762" s="55"/>
      <c r="AN762" s="55"/>
      <c r="AO762" s="54"/>
      <c r="AP762" s="51"/>
    </row>
    <row r="763" spans="1:42">
      <c r="A763" s="53"/>
      <c r="B763" s="53"/>
      <c r="C763" s="53"/>
      <c r="D763" s="54"/>
      <c r="E763" s="54"/>
      <c r="F763" s="54"/>
      <c r="G763" s="55"/>
      <c r="H763" s="55"/>
      <c r="I763" s="55"/>
      <c r="J763" s="55"/>
      <c r="K763" s="54"/>
      <c r="L763" s="55"/>
      <c r="M763" s="55"/>
      <c r="N763" s="55"/>
      <c r="O763" s="55"/>
      <c r="P763" s="54"/>
      <c r="Q763" s="55"/>
      <c r="R763" s="55"/>
      <c r="S763" s="55"/>
      <c r="T763" s="55"/>
      <c r="U763" s="54"/>
      <c r="V763" s="55"/>
      <c r="W763" s="55"/>
      <c r="X763" s="55"/>
      <c r="Y763" s="55"/>
      <c r="Z763" s="54"/>
      <c r="AA763" s="55"/>
      <c r="AB763" s="55"/>
      <c r="AC763" s="55"/>
      <c r="AD763" s="55"/>
      <c r="AE763" s="54"/>
      <c r="AF763" s="55"/>
      <c r="AG763" s="55"/>
      <c r="AH763" s="55"/>
      <c r="AI763" s="55"/>
      <c r="AJ763" s="54"/>
      <c r="AK763" s="55"/>
      <c r="AL763" s="55"/>
      <c r="AM763" s="55"/>
      <c r="AN763" s="55"/>
      <c r="AO763" s="54"/>
      <c r="AP763" s="51"/>
    </row>
    <row r="764" spans="1:42">
      <c r="A764" s="53"/>
      <c r="B764" s="53"/>
      <c r="C764" s="53"/>
      <c r="D764" s="54"/>
      <c r="E764" s="54"/>
      <c r="F764" s="54"/>
      <c r="G764" s="55"/>
      <c r="H764" s="55"/>
      <c r="I764" s="55"/>
      <c r="J764" s="55"/>
      <c r="K764" s="54"/>
      <c r="L764" s="55"/>
      <c r="M764" s="55"/>
      <c r="N764" s="55"/>
      <c r="O764" s="55"/>
      <c r="P764" s="54"/>
      <c r="Q764" s="55"/>
      <c r="R764" s="55"/>
      <c r="S764" s="55"/>
      <c r="T764" s="55"/>
      <c r="U764" s="54"/>
      <c r="V764" s="55"/>
      <c r="W764" s="55"/>
      <c r="X764" s="55"/>
      <c r="Y764" s="55"/>
      <c r="Z764" s="54"/>
      <c r="AA764" s="55"/>
      <c r="AB764" s="55"/>
      <c r="AC764" s="55"/>
      <c r="AD764" s="55"/>
      <c r="AE764" s="54"/>
      <c r="AF764" s="55"/>
      <c r="AG764" s="55"/>
      <c r="AH764" s="55"/>
      <c r="AI764" s="55"/>
      <c r="AJ764" s="54"/>
      <c r="AK764" s="55"/>
      <c r="AL764" s="55"/>
      <c r="AM764" s="55"/>
      <c r="AN764" s="55"/>
      <c r="AO764" s="54"/>
      <c r="AP764" s="51"/>
    </row>
    <row r="765" spans="1:42">
      <c r="A765" s="53"/>
      <c r="B765" s="53"/>
      <c r="C765" s="53"/>
      <c r="D765" s="54"/>
      <c r="E765" s="54"/>
      <c r="F765" s="54"/>
      <c r="G765" s="55"/>
      <c r="H765" s="55"/>
      <c r="I765" s="55"/>
      <c r="J765" s="55"/>
      <c r="K765" s="54"/>
      <c r="L765" s="55"/>
      <c r="M765" s="55"/>
      <c r="N765" s="55"/>
      <c r="O765" s="55"/>
      <c r="P765" s="54"/>
      <c r="Q765" s="55"/>
      <c r="R765" s="55"/>
      <c r="S765" s="55"/>
      <c r="T765" s="55"/>
      <c r="U765" s="54"/>
      <c r="V765" s="55"/>
      <c r="W765" s="55"/>
      <c r="X765" s="55"/>
      <c r="Y765" s="55"/>
      <c r="Z765" s="54"/>
      <c r="AA765" s="55"/>
      <c r="AB765" s="55"/>
      <c r="AC765" s="55"/>
      <c r="AD765" s="55"/>
      <c r="AE765" s="54"/>
      <c r="AF765" s="55"/>
      <c r="AG765" s="55"/>
      <c r="AH765" s="55"/>
      <c r="AI765" s="55"/>
      <c r="AJ765" s="54"/>
      <c r="AK765" s="55"/>
      <c r="AL765" s="55"/>
      <c r="AM765" s="55"/>
      <c r="AN765" s="55"/>
      <c r="AO765" s="54"/>
      <c r="AP765" s="51"/>
    </row>
    <row r="766" spans="1:42">
      <c r="A766" s="53"/>
      <c r="B766" s="53"/>
      <c r="C766" s="53"/>
      <c r="D766" s="54"/>
      <c r="E766" s="54"/>
      <c r="F766" s="54"/>
      <c r="G766" s="55"/>
      <c r="H766" s="55"/>
      <c r="I766" s="55"/>
      <c r="J766" s="55"/>
      <c r="K766" s="54"/>
      <c r="L766" s="55"/>
      <c r="M766" s="55"/>
      <c r="N766" s="55"/>
      <c r="O766" s="55"/>
      <c r="P766" s="54"/>
      <c r="Q766" s="55"/>
      <c r="R766" s="55"/>
      <c r="S766" s="55"/>
      <c r="T766" s="55"/>
      <c r="U766" s="54"/>
      <c r="V766" s="55"/>
      <c r="W766" s="55"/>
      <c r="X766" s="55"/>
      <c r="Y766" s="55"/>
      <c r="Z766" s="54"/>
      <c r="AA766" s="55"/>
      <c r="AB766" s="55"/>
      <c r="AC766" s="55"/>
      <c r="AD766" s="55"/>
      <c r="AE766" s="54"/>
      <c r="AF766" s="55"/>
      <c r="AG766" s="55"/>
      <c r="AH766" s="55"/>
      <c r="AI766" s="55"/>
      <c r="AJ766" s="54"/>
      <c r="AK766" s="55"/>
      <c r="AL766" s="55"/>
      <c r="AM766" s="55"/>
      <c r="AN766" s="55"/>
      <c r="AO766" s="54"/>
      <c r="AP766" s="51"/>
    </row>
    <row r="767" spans="1:42">
      <c r="A767" s="53"/>
      <c r="B767" s="53"/>
      <c r="C767" s="53"/>
      <c r="D767" s="54"/>
      <c r="E767" s="54"/>
      <c r="F767" s="54"/>
      <c r="G767" s="55"/>
      <c r="H767" s="55"/>
      <c r="I767" s="55"/>
      <c r="J767" s="55"/>
      <c r="K767" s="54"/>
      <c r="L767" s="55"/>
      <c r="M767" s="55"/>
      <c r="N767" s="55"/>
      <c r="O767" s="55"/>
      <c r="P767" s="54"/>
      <c r="Q767" s="55"/>
      <c r="R767" s="55"/>
      <c r="S767" s="55"/>
      <c r="T767" s="55"/>
      <c r="U767" s="54"/>
      <c r="V767" s="55"/>
      <c r="W767" s="55"/>
      <c r="X767" s="55"/>
      <c r="Y767" s="55"/>
      <c r="Z767" s="54"/>
      <c r="AA767" s="55"/>
      <c r="AB767" s="55"/>
      <c r="AC767" s="55"/>
      <c r="AD767" s="55"/>
      <c r="AE767" s="54"/>
      <c r="AF767" s="55"/>
      <c r="AG767" s="55"/>
      <c r="AH767" s="55"/>
      <c r="AI767" s="55"/>
      <c r="AJ767" s="54"/>
      <c r="AK767" s="55"/>
      <c r="AL767" s="55"/>
      <c r="AM767" s="55"/>
      <c r="AN767" s="55"/>
      <c r="AO767" s="54"/>
      <c r="AP767" s="51"/>
    </row>
    <row r="768" spans="1:42">
      <c r="A768" s="53"/>
      <c r="B768" s="53"/>
      <c r="C768" s="53"/>
      <c r="D768" s="54"/>
      <c r="E768" s="54"/>
      <c r="F768" s="54"/>
      <c r="G768" s="55"/>
      <c r="H768" s="55"/>
      <c r="I768" s="55"/>
      <c r="J768" s="55"/>
      <c r="K768" s="54"/>
      <c r="L768" s="55"/>
      <c r="M768" s="55"/>
      <c r="N768" s="55"/>
      <c r="O768" s="55"/>
      <c r="P768" s="54"/>
      <c r="Q768" s="55"/>
      <c r="R768" s="55"/>
      <c r="S768" s="55"/>
      <c r="T768" s="55"/>
      <c r="U768" s="54"/>
      <c r="V768" s="55"/>
      <c r="W768" s="55"/>
      <c r="X768" s="55"/>
      <c r="Y768" s="55"/>
      <c r="Z768" s="54"/>
      <c r="AA768" s="55"/>
      <c r="AB768" s="55"/>
      <c r="AC768" s="55"/>
      <c r="AD768" s="55"/>
      <c r="AE768" s="54"/>
      <c r="AF768" s="55"/>
      <c r="AG768" s="55"/>
      <c r="AH768" s="55"/>
      <c r="AI768" s="55"/>
      <c r="AJ768" s="54"/>
      <c r="AK768" s="55"/>
      <c r="AL768" s="55"/>
      <c r="AM768" s="55"/>
      <c r="AN768" s="55"/>
      <c r="AO768" s="54"/>
      <c r="AP768" s="51"/>
    </row>
    <row r="769" spans="1:42">
      <c r="A769" s="53"/>
      <c r="B769" s="53"/>
      <c r="C769" s="53"/>
      <c r="D769" s="54"/>
      <c r="E769" s="54"/>
      <c r="F769" s="54"/>
      <c r="G769" s="55"/>
      <c r="H769" s="55"/>
      <c r="I769" s="55"/>
      <c r="J769" s="55"/>
      <c r="K769" s="54"/>
      <c r="L769" s="55"/>
      <c r="M769" s="55"/>
      <c r="N769" s="55"/>
      <c r="O769" s="55"/>
      <c r="P769" s="54"/>
      <c r="Q769" s="55"/>
      <c r="R769" s="55"/>
      <c r="S769" s="55"/>
      <c r="T769" s="55"/>
      <c r="U769" s="54"/>
      <c r="V769" s="55"/>
      <c r="W769" s="55"/>
      <c r="X769" s="55"/>
      <c r="Y769" s="55"/>
      <c r="Z769" s="54"/>
      <c r="AA769" s="55"/>
      <c r="AB769" s="55"/>
      <c r="AC769" s="55"/>
      <c r="AD769" s="55"/>
      <c r="AE769" s="54"/>
      <c r="AF769" s="55"/>
      <c r="AG769" s="55"/>
      <c r="AH769" s="55"/>
      <c r="AI769" s="55"/>
      <c r="AJ769" s="54"/>
      <c r="AK769" s="55"/>
      <c r="AL769" s="55"/>
      <c r="AM769" s="55"/>
      <c r="AN769" s="55"/>
      <c r="AO769" s="54"/>
      <c r="AP769" s="51"/>
    </row>
    <row r="770" spans="1:42">
      <c r="A770" s="53"/>
      <c r="B770" s="53"/>
      <c r="C770" s="53"/>
      <c r="D770" s="54"/>
      <c r="E770" s="54"/>
      <c r="F770" s="54"/>
      <c r="G770" s="55"/>
      <c r="H770" s="55"/>
      <c r="I770" s="55"/>
      <c r="J770" s="55"/>
      <c r="K770" s="54"/>
      <c r="L770" s="55"/>
      <c r="M770" s="55"/>
      <c r="N770" s="55"/>
      <c r="O770" s="55"/>
      <c r="P770" s="54"/>
      <c r="Q770" s="55"/>
      <c r="R770" s="55"/>
      <c r="S770" s="55"/>
      <c r="T770" s="55"/>
      <c r="U770" s="54"/>
      <c r="V770" s="55"/>
      <c r="W770" s="55"/>
      <c r="X770" s="55"/>
      <c r="Y770" s="55"/>
      <c r="Z770" s="54"/>
      <c r="AA770" s="55"/>
      <c r="AB770" s="55"/>
      <c r="AC770" s="55"/>
      <c r="AD770" s="55"/>
      <c r="AE770" s="54"/>
      <c r="AF770" s="55"/>
      <c r="AG770" s="55"/>
      <c r="AH770" s="55"/>
      <c r="AI770" s="55"/>
      <c r="AJ770" s="54"/>
      <c r="AK770" s="55"/>
      <c r="AL770" s="55"/>
      <c r="AM770" s="55"/>
      <c r="AN770" s="55"/>
      <c r="AO770" s="54"/>
      <c r="AP770" s="51"/>
    </row>
    <row r="771" spans="1:42">
      <c r="A771" s="53"/>
      <c r="B771" s="53"/>
      <c r="C771" s="53"/>
      <c r="D771" s="54"/>
      <c r="E771" s="54"/>
      <c r="F771" s="54"/>
      <c r="G771" s="55"/>
      <c r="H771" s="55"/>
      <c r="I771" s="55"/>
      <c r="J771" s="55"/>
      <c r="K771" s="54"/>
      <c r="L771" s="55"/>
      <c r="M771" s="55"/>
      <c r="N771" s="55"/>
      <c r="O771" s="55"/>
      <c r="P771" s="54"/>
      <c r="Q771" s="55"/>
      <c r="R771" s="55"/>
      <c r="S771" s="55"/>
      <c r="T771" s="55"/>
      <c r="U771" s="54"/>
      <c r="V771" s="55"/>
      <c r="W771" s="55"/>
      <c r="X771" s="55"/>
      <c r="Y771" s="55"/>
      <c r="Z771" s="54"/>
      <c r="AA771" s="55"/>
      <c r="AB771" s="55"/>
      <c r="AC771" s="55"/>
      <c r="AD771" s="55"/>
      <c r="AE771" s="54"/>
      <c r="AF771" s="55"/>
      <c r="AG771" s="55"/>
      <c r="AH771" s="55"/>
      <c r="AI771" s="55"/>
      <c r="AJ771" s="54"/>
      <c r="AK771" s="55"/>
      <c r="AL771" s="55"/>
      <c r="AM771" s="55"/>
      <c r="AN771" s="55"/>
      <c r="AO771" s="54"/>
      <c r="AP771" s="51"/>
    </row>
    <row r="772" spans="1:42">
      <c r="A772" s="53"/>
      <c r="B772" s="53"/>
      <c r="C772" s="53"/>
      <c r="D772" s="54"/>
      <c r="E772" s="54"/>
      <c r="F772" s="54"/>
      <c r="G772" s="55"/>
      <c r="H772" s="55"/>
      <c r="I772" s="55"/>
      <c r="J772" s="55"/>
      <c r="K772" s="54"/>
      <c r="L772" s="55"/>
      <c r="M772" s="55"/>
      <c r="N772" s="55"/>
      <c r="O772" s="55"/>
      <c r="P772" s="54"/>
      <c r="Q772" s="55"/>
      <c r="R772" s="55"/>
      <c r="S772" s="55"/>
      <c r="T772" s="55"/>
      <c r="U772" s="54"/>
      <c r="V772" s="55"/>
      <c r="W772" s="55"/>
      <c r="X772" s="55"/>
      <c r="Y772" s="55"/>
      <c r="Z772" s="54"/>
      <c r="AA772" s="55"/>
      <c r="AB772" s="55"/>
      <c r="AC772" s="55"/>
      <c r="AD772" s="55"/>
      <c r="AE772" s="54"/>
      <c r="AF772" s="55"/>
      <c r="AG772" s="55"/>
      <c r="AH772" s="55"/>
      <c r="AI772" s="55"/>
      <c r="AJ772" s="54"/>
      <c r="AK772" s="55"/>
      <c r="AL772" s="55"/>
      <c r="AM772" s="55"/>
      <c r="AN772" s="55"/>
      <c r="AO772" s="54"/>
      <c r="AP772" s="51"/>
    </row>
    <row r="773" spans="1:42">
      <c r="A773" s="53"/>
      <c r="B773" s="53"/>
      <c r="C773" s="53"/>
      <c r="D773" s="54"/>
      <c r="E773" s="54"/>
      <c r="F773" s="54"/>
      <c r="G773" s="55"/>
      <c r="H773" s="55"/>
      <c r="I773" s="55"/>
      <c r="J773" s="55"/>
      <c r="K773" s="54"/>
      <c r="L773" s="55"/>
      <c r="M773" s="55"/>
      <c r="N773" s="55"/>
      <c r="O773" s="55"/>
      <c r="P773" s="54"/>
      <c r="Q773" s="55"/>
      <c r="R773" s="55"/>
      <c r="S773" s="55"/>
      <c r="T773" s="55"/>
      <c r="U773" s="54"/>
      <c r="V773" s="55"/>
      <c r="W773" s="55"/>
      <c r="X773" s="55"/>
      <c r="Y773" s="55"/>
      <c r="Z773" s="54"/>
      <c r="AA773" s="55"/>
      <c r="AB773" s="55"/>
      <c r="AC773" s="55"/>
      <c r="AD773" s="55"/>
      <c r="AE773" s="54"/>
      <c r="AF773" s="55"/>
      <c r="AG773" s="55"/>
      <c r="AH773" s="55"/>
      <c r="AI773" s="55"/>
      <c r="AJ773" s="54"/>
      <c r="AK773" s="55"/>
      <c r="AL773" s="55"/>
      <c r="AM773" s="55"/>
      <c r="AN773" s="55"/>
      <c r="AO773" s="54"/>
      <c r="AP773" s="51"/>
    </row>
    <row r="774" spans="1:42">
      <c r="A774" s="53"/>
      <c r="B774" s="53"/>
      <c r="C774" s="53"/>
      <c r="D774" s="54"/>
      <c r="E774" s="54"/>
      <c r="F774" s="54"/>
      <c r="G774" s="55"/>
      <c r="H774" s="55"/>
      <c r="I774" s="55"/>
      <c r="J774" s="55"/>
      <c r="K774" s="54"/>
      <c r="L774" s="55"/>
      <c r="M774" s="55"/>
      <c r="N774" s="55"/>
      <c r="O774" s="55"/>
      <c r="P774" s="54"/>
      <c r="Q774" s="55"/>
      <c r="R774" s="55"/>
      <c r="S774" s="55"/>
      <c r="T774" s="55"/>
      <c r="U774" s="54"/>
      <c r="V774" s="55"/>
      <c r="W774" s="55"/>
      <c r="X774" s="55"/>
      <c r="Y774" s="55"/>
      <c r="Z774" s="54"/>
      <c r="AA774" s="55"/>
      <c r="AB774" s="55"/>
      <c r="AC774" s="55"/>
      <c r="AD774" s="55"/>
      <c r="AE774" s="54"/>
      <c r="AF774" s="55"/>
      <c r="AG774" s="55"/>
      <c r="AH774" s="55"/>
      <c r="AI774" s="55"/>
      <c r="AJ774" s="54"/>
      <c r="AK774" s="55"/>
      <c r="AL774" s="55"/>
      <c r="AM774" s="55"/>
      <c r="AN774" s="55"/>
      <c r="AO774" s="54"/>
      <c r="AP774" s="51"/>
    </row>
    <row r="775" spans="1:42">
      <c r="A775" s="53"/>
      <c r="B775" s="53"/>
      <c r="C775" s="53"/>
      <c r="D775" s="54"/>
      <c r="E775" s="54"/>
      <c r="F775" s="54"/>
      <c r="G775" s="55"/>
      <c r="H775" s="55"/>
      <c r="I775" s="55"/>
      <c r="J775" s="55"/>
      <c r="K775" s="54"/>
      <c r="L775" s="55"/>
      <c r="M775" s="55"/>
      <c r="N775" s="55"/>
      <c r="O775" s="55"/>
      <c r="P775" s="54"/>
      <c r="Q775" s="55"/>
      <c r="R775" s="55"/>
      <c r="S775" s="55"/>
      <c r="T775" s="55"/>
      <c r="U775" s="54"/>
      <c r="V775" s="55"/>
      <c r="W775" s="55"/>
      <c r="X775" s="55"/>
      <c r="Y775" s="55"/>
      <c r="Z775" s="54"/>
      <c r="AA775" s="55"/>
      <c r="AB775" s="55"/>
      <c r="AC775" s="55"/>
      <c r="AD775" s="55"/>
      <c r="AE775" s="54"/>
      <c r="AF775" s="55"/>
      <c r="AG775" s="55"/>
      <c r="AH775" s="55"/>
      <c r="AI775" s="55"/>
      <c r="AJ775" s="54"/>
      <c r="AK775" s="55"/>
      <c r="AL775" s="55"/>
      <c r="AM775" s="55"/>
      <c r="AN775" s="55"/>
      <c r="AO775" s="54"/>
      <c r="AP775" s="51"/>
    </row>
    <row r="776" spans="1:42">
      <c r="A776" s="53"/>
      <c r="B776" s="53"/>
      <c r="C776" s="53"/>
      <c r="D776" s="54"/>
      <c r="E776" s="54"/>
      <c r="F776" s="54"/>
      <c r="G776" s="55"/>
      <c r="H776" s="55"/>
      <c r="I776" s="55"/>
      <c r="J776" s="55"/>
      <c r="K776" s="54"/>
      <c r="L776" s="55"/>
      <c r="M776" s="55"/>
      <c r="N776" s="55"/>
      <c r="O776" s="55"/>
      <c r="P776" s="54"/>
      <c r="Q776" s="55"/>
      <c r="R776" s="55"/>
      <c r="S776" s="55"/>
      <c r="T776" s="55"/>
      <c r="U776" s="54"/>
      <c r="V776" s="55"/>
      <c r="W776" s="55"/>
      <c r="X776" s="55"/>
      <c r="Y776" s="55"/>
      <c r="Z776" s="54"/>
      <c r="AA776" s="55"/>
      <c r="AB776" s="55"/>
      <c r="AC776" s="55"/>
      <c r="AD776" s="55"/>
      <c r="AE776" s="54"/>
      <c r="AF776" s="55"/>
      <c r="AG776" s="55"/>
      <c r="AH776" s="55"/>
      <c r="AI776" s="55"/>
      <c r="AJ776" s="54"/>
      <c r="AK776" s="55"/>
      <c r="AL776" s="55"/>
      <c r="AM776" s="55"/>
      <c r="AN776" s="55"/>
      <c r="AO776" s="54"/>
      <c r="AP776" s="51"/>
    </row>
    <row r="777" spans="1:42">
      <c r="A777" s="53"/>
      <c r="B777" s="53"/>
      <c r="C777" s="53"/>
      <c r="D777" s="54"/>
      <c r="E777" s="54"/>
      <c r="F777" s="54"/>
      <c r="G777" s="55"/>
      <c r="H777" s="55"/>
      <c r="I777" s="55"/>
      <c r="J777" s="55"/>
      <c r="K777" s="54"/>
      <c r="L777" s="55"/>
      <c r="M777" s="55"/>
      <c r="N777" s="55"/>
      <c r="O777" s="55"/>
      <c r="P777" s="54"/>
      <c r="Q777" s="55"/>
      <c r="R777" s="55"/>
      <c r="S777" s="55"/>
      <c r="T777" s="55"/>
      <c r="U777" s="54"/>
      <c r="V777" s="55"/>
      <c r="W777" s="55"/>
      <c r="X777" s="55"/>
      <c r="Y777" s="55"/>
      <c r="Z777" s="54"/>
      <c r="AA777" s="55"/>
      <c r="AB777" s="55"/>
      <c r="AC777" s="55"/>
      <c r="AD777" s="55"/>
      <c r="AE777" s="54"/>
      <c r="AF777" s="55"/>
      <c r="AG777" s="55"/>
      <c r="AH777" s="55"/>
      <c r="AI777" s="55"/>
      <c r="AJ777" s="54"/>
      <c r="AK777" s="55"/>
      <c r="AL777" s="55"/>
      <c r="AM777" s="55"/>
      <c r="AN777" s="55"/>
      <c r="AO777" s="54"/>
      <c r="AP777" s="51"/>
    </row>
    <row r="778" spans="1:42">
      <c r="A778" s="53"/>
      <c r="B778" s="53"/>
      <c r="C778" s="53"/>
      <c r="D778" s="54"/>
      <c r="E778" s="54"/>
      <c r="F778" s="54"/>
      <c r="G778" s="55"/>
      <c r="H778" s="55"/>
      <c r="I778" s="55"/>
      <c r="J778" s="55"/>
      <c r="K778" s="54"/>
      <c r="L778" s="55"/>
      <c r="M778" s="55"/>
      <c r="N778" s="55"/>
      <c r="O778" s="55"/>
      <c r="P778" s="54"/>
      <c r="Q778" s="55"/>
      <c r="R778" s="55"/>
      <c r="S778" s="55"/>
      <c r="T778" s="55"/>
      <c r="U778" s="54"/>
      <c r="V778" s="55"/>
      <c r="W778" s="55"/>
      <c r="X778" s="55"/>
      <c r="Y778" s="55"/>
      <c r="Z778" s="54"/>
      <c r="AA778" s="55"/>
      <c r="AB778" s="55"/>
      <c r="AC778" s="55"/>
      <c r="AD778" s="55"/>
      <c r="AE778" s="54"/>
      <c r="AF778" s="55"/>
      <c r="AG778" s="55"/>
      <c r="AH778" s="55"/>
      <c r="AI778" s="55"/>
      <c r="AJ778" s="54"/>
      <c r="AK778" s="55"/>
      <c r="AL778" s="55"/>
      <c r="AM778" s="55"/>
      <c r="AN778" s="55"/>
      <c r="AO778" s="54"/>
      <c r="AP778" s="51"/>
    </row>
    <row r="779" spans="1:42">
      <c r="A779" s="53"/>
      <c r="B779" s="53"/>
      <c r="C779" s="53"/>
      <c r="D779" s="54"/>
      <c r="E779" s="54"/>
      <c r="F779" s="54"/>
      <c r="G779" s="55"/>
      <c r="H779" s="55"/>
      <c r="I779" s="55"/>
      <c r="J779" s="55"/>
      <c r="K779" s="54"/>
      <c r="L779" s="55"/>
      <c r="M779" s="55"/>
      <c r="N779" s="55"/>
      <c r="O779" s="55"/>
      <c r="P779" s="54"/>
      <c r="Q779" s="55"/>
      <c r="R779" s="55"/>
      <c r="S779" s="55"/>
      <c r="T779" s="55"/>
      <c r="U779" s="54"/>
      <c r="V779" s="55"/>
      <c r="W779" s="55"/>
      <c r="X779" s="55"/>
      <c r="Y779" s="55"/>
      <c r="Z779" s="54"/>
      <c r="AA779" s="55"/>
      <c r="AB779" s="55"/>
      <c r="AC779" s="55"/>
      <c r="AD779" s="55"/>
      <c r="AE779" s="54"/>
      <c r="AF779" s="55"/>
      <c r="AG779" s="55"/>
      <c r="AH779" s="55"/>
      <c r="AI779" s="55"/>
      <c r="AJ779" s="54"/>
      <c r="AK779" s="55"/>
      <c r="AL779" s="55"/>
      <c r="AM779" s="55"/>
      <c r="AN779" s="55"/>
      <c r="AO779" s="54"/>
      <c r="AP779" s="51"/>
    </row>
    <row r="780" spans="1:42">
      <c r="A780" s="53"/>
      <c r="B780" s="53"/>
      <c r="C780" s="53"/>
      <c r="D780" s="54"/>
      <c r="E780" s="54"/>
      <c r="F780" s="54"/>
      <c r="G780" s="55"/>
      <c r="H780" s="55"/>
      <c r="I780" s="55"/>
      <c r="J780" s="55"/>
      <c r="K780" s="54"/>
      <c r="L780" s="55"/>
      <c r="M780" s="55"/>
      <c r="N780" s="55"/>
      <c r="O780" s="55"/>
      <c r="P780" s="54"/>
      <c r="Q780" s="55"/>
      <c r="R780" s="55"/>
      <c r="S780" s="55"/>
      <c r="T780" s="55"/>
      <c r="U780" s="54"/>
      <c r="V780" s="55"/>
      <c r="W780" s="55"/>
      <c r="X780" s="55"/>
      <c r="Y780" s="55"/>
      <c r="Z780" s="54"/>
      <c r="AA780" s="55"/>
      <c r="AB780" s="55"/>
      <c r="AC780" s="55"/>
      <c r="AD780" s="55"/>
      <c r="AE780" s="54"/>
      <c r="AF780" s="55"/>
      <c r="AG780" s="55"/>
      <c r="AH780" s="55"/>
      <c r="AI780" s="55"/>
      <c r="AJ780" s="54"/>
      <c r="AK780" s="55"/>
      <c r="AL780" s="55"/>
      <c r="AM780" s="55"/>
      <c r="AN780" s="55"/>
      <c r="AO780" s="54"/>
      <c r="AP780" s="51"/>
    </row>
    <row r="781" spans="1:42">
      <c r="A781" s="53"/>
      <c r="B781" s="53"/>
      <c r="C781" s="53"/>
      <c r="D781" s="54"/>
      <c r="E781" s="54"/>
      <c r="F781" s="54"/>
      <c r="G781" s="55"/>
      <c r="H781" s="55"/>
      <c r="I781" s="55"/>
      <c r="J781" s="55"/>
      <c r="K781" s="54"/>
      <c r="L781" s="55"/>
      <c r="M781" s="55"/>
      <c r="N781" s="55"/>
      <c r="O781" s="55"/>
      <c r="P781" s="54"/>
      <c r="Q781" s="55"/>
      <c r="R781" s="55"/>
      <c r="S781" s="55"/>
      <c r="T781" s="55"/>
      <c r="U781" s="54"/>
      <c r="V781" s="55"/>
      <c r="W781" s="55"/>
      <c r="X781" s="55"/>
      <c r="Y781" s="55"/>
      <c r="Z781" s="54"/>
      <c r="AA781" s="55"/>
      <c r="AB781" s="55"/>
      <c r="AC781" s="55"/>
      <c r="AD781" s="55"/>
      <c r="AE781" s="54"/>
      <c r="AF781" s="55"/>
      <c r="AG781" s="55"/>
      <c r="AH781" s="55"/>
      <c r="AI781" s="55"/>
      <c r="AJ781" s="54"/>
      <c r="AK781" s="55"/>
      <c r="AL781" s="55"/>
      <c r="AM781" s="55"/>
      <c r="AN781" s="55"/>
      <c r="AO781" s="54"/>
      <c r="AP781" s="51"/>
    </row>
    <row r="782" spans="1:42">
      <c r="A782" s="53"/>
      <c r="B782" s="53"/>
      <c r="C782" s="53"/>
      <c r="D782" s="54"/>
      <c r="E782" s="54"/>
      <c r="F782" s="54"/>
      <c r="G782" s="55"/>
      <c r="H782" s="55"/>
      <c r="I782" s="55"/>
      <c r="J782" s="55"/>
      <c r="K782" s="54"/>
      <c r="L782" s="55"/>
      <c r="M782" s="55"/>
      <c r="N782" s="55"/>
      <c r="O782" s="55"/>
      <c r="P782" s="54"/>
      <c r="Q782" s="55"/>
      <c r="R782" s="55"/>
      <c r="S782" s="55"/>
      <c r="T782" s="55"/>
      <c r="U782" s="54"/>
      <c r="V782" s="55"/>
      <c r="W782" s="55"/>
      <c r="X782" s="55"/>
      <c r="Y782" s="55"/>
      <c r="Z782" s="54"/>
      <c r="AA782" s="55"/>
      <c r="AB782" s="55"/>
      <c r="AC782" s="55"/>
      <c r="AD782" s="55"/>
      <c r="AE782" s="54"/>
      <c r="AF782" s="55"/>
      <c r="AG782" s="55"/>
      <c r="AH782" s="55"/>
      <c r="AI782" s="55"/>
      <c r="AJ782" s="54"/>
      <c r="AK782" s="55"/>
      <c r="AL782" s="55"/>
      <c r="AM782" s="55"/>
      <c r="AN782" s="55"/>
      <c r="AO782" s="54"/>
      <c r="AP782" s="51"/>
    </row>
    <row r="783" spans="1:42">
      <c r="A783" s="53"/>
      <c r="B783" s="53"/>
      <c r="C783" s="53"/>
      <c r="D783" s="54"/>
      <c r="E783" s="54"/>
      <c r="F783" s="54"/>
      <c r="G783" s="55"/>
      <c r="H783" s="55"/>
      <c r="I783" s="55"/>
      <c r="J783" s="55"/>
      <c r="K783" s="54"/>
      <c r="L783" s="55"/>
      <c r="M783" s="55"/>
      <c r="N783" s="55"/>
      <c r="O783" s="55"/>
      <c r="P783" s="54"/>
      <c r="Q783" s="55"/>
      <c r="R783" s="55"/>
      <c r="S783" s="55"/>
      <c r="T783" s="55"/>
      <c r="U783" s="54"/>
      <c r="V783" s="55"/>
      <c r="W783" s="55"/>
      <c r="X783" s="55"/>
      <c r="Y783" s="55"/>
      <c r="Z783" s="54"/>
      <c r="AA783" s="55"/>
      <c r="AB783" s="55"/>
      <c r="AC783" s="55"/>
      <c r="AD783" s="55"/>
      <c r="AE783" s="54"/>
      <c r="AF783" s="55"/>
      <c r="AG783" s="55"/>
      <c r="AH783" s="55"/>
      <c r="AI783" s="55"/>
      <c r="AJ783" s="54"/>
      <c r="AK783" s="55"/>
      <c r="AL783" s="55"/>
      <c r="AM783" s="55"/>
      <c r="AN783" s="55"/>
      <c r="AO783" s="54"/>
      <c r="AP783" s="51"/>
    </row>
    <row r="784" spans="1:42">
      <c r="A784" s="53"/>
      <c r="B784" s="53"/>
      <c r="C784" s="53"/>
      <c r="D784" s="54"/>
      <c r="E784" s="54"/>
      <c r="F784" s="54"/>
      <c r="G784" s="55"/>
      <c r="H784" s="55"/>
      <c r="I784" s="55"/>
      <c r="J784" s="55"/>
      <c r="K784" s="54"/>
      <c r="L784" s="55"/>
      <c r="M784" s="55"/>
      <c r="N784" s="55"/>
      <c r="O784" s="55"/>
      <c r="P784" s="54"/>
      <c r="Q784" s="55"/>
      <c r="R784" s="55"/>
      <c r="S784" s="55"/>
      <c r="T784" s="55"/>
      <c r="U784" s="54"/>
      <c r="V784" s="55"/>
      <c r="W784" s="55"/>
      <c r="X784" s="55"/>
      <c r="Y784" s="55"/>
      <c r="Z784" s="54"/>
      <c r="AA784" s="55"/>
      <c r="AB784" s="55"/>
      <c r="AC784" s="55"/>
      <c r="AD784" s="55"/>
      <c r="AE784" s="54"/>
      <c r="AF784" s="55"/>
      <c r="AG784" s="55"/>
      <c r="AH784" s="55"/>
      <c r="AI784" s="55"/>
      <c r="AJ784" s="54"/>
      <c r="AK784" s="55"/>
      <c r="AL784" s="55"/>
      <c r="AM784" s="55"/>
      <c r="AN784" s="55"/>
      <c r="AO784" s="54"/>
      <c r="AP784" s="51"/>
    </row>
    <row r="785" spans="1:42">
      <c r="A785" s="53"/>
      <c r="B785" s="53"/>
      <c r="C785" s="53"/>
      <c r="D785" s="54"/>
      <c r="E785" s="54"/>
      <c r="F785" s="54"/>
      <c r="G785" s="55"/>
      <c r="H785" s="55"/>
      <c r="I785" s="55"/>
      <c r="J785" s="55"/>
      <c r="K785" s="54"/>
      <c r="L785" s="55"/>
      <c r="M785" s="55"/>
      <c r="N785" s="55"/>
      <c r="O785" s="55"/>
      <c r="P785" s="54"/>
      <c r="Q785" s="55"/>
      <c r="R785" s="55"/>
      <c r="S785" s="55"/>
      <c r="T785" s="55"/>
      <c r="U785" s="54"/>
      <c r="V785" s="55"/>
      <c r="W785" s="55"/>
      <c r="X785" s="55"/>
      <c r="Y785" s="55"/>
      <c r="Z785" s="54"/>
      <c r="AA785" s="55"/>
      <c r="AB785" s="55"/>
      <c r="AC785" s="55"/>
      <c r="AD785" s="55"/>
      <c r="AE785" s="54"/>
      <c r="AF785" s="55"/>
      <c r="AG785" s="55"/>
      <c r="AH785" s="55"/>
      <c r="AI785" s="55"/>
      <c r="AJ785" s="54"/>
      <c r="AK785" s="55"/>
      <c r="AL785" s="55"/>
      <c r="AM785" s="55"/>
      <c r="AN785" s="55"/>
      <c r="AO785" s="54"/>
      <c r="AP785" s="51"/>
    </row>
    <row r="786" spans="1:42">
      <c r="A786" s="53"/>
      <c r="B786" s="53"/>
      <c r="C786" s="53"/>
      <c r="D786" s="54"/>
      <c r="E786" s="54"/>
      <c r="F786" s="54"/>
      <c r="G786" s="55"/>
      <c r="H786" s="55"/>
      <c r="I786" s="55"/>
      <c r="J786" s="55"/>
      <c r="K786" s="54"/>
      <c r="L786" s="55"/>
      <c r="M786" s="55"/>
      <c r="N786" s="55"/>
      <c r="O786" s="55"/>
      <c r="P786" s="54"/>
      <c r="Q786" s="55"/>
      <c r="R786" s="55"/>
      <c r="S786" s="55"/>
      <c r="T786" s="55"/>
      <c r="U786" s="54"/>
      <c r="V786" s="55"/>
      <c r="W786" s="55"/>
      <c r="X786" s="55"/>
      <c r="Y786" s="55"/>
      <c r="Z786" s="54"/>
      <c r="AA786" s="55"/>
      <c r="AB786" s="55"/>
      <c r="AC786" s="55"/>
      <c r="AD786" s="55"/>
      <c r="AE786" s="54"/>
      <c r="AF786" s="55"/>
      <c r="AG786" s="55"/>
      <c r="AH786" s="55"/>
      <c r="AI786" s="55"/>
      <c r="AJ786" s="54"/>
      <c r="AK786" s="55"/>
      <c r="AL786" s="55"/>
      <c r="AM786" s="55"/>
      <c r="AN786" s="55"/>
      <c r="AO786" s="54"/>
      <c r="AP786" s="51"/>
    </row>
    <row r="787" spans="1:42">
      <c r="A787" s="53"/>
      <c r="B787" s="53"/>
      <c r="C787" s="53"/>
      <c r="D787" s="54"/>
      <c r="E787" s="54"/>
      <c r="F787" s="54"/>
      <c r="G787" s="55"/>
      <c r="H787" s="55"/>
      <c r="I787" s="55"/>
      <c r="J787" s="55"/>
      <c r="K787" s="54"/>
      <c r="L787" s="55"/>
      <c r="M787" s="55"/>
      <c r="N787" s="55"/>
      <c r="O787" s="55"/>
      <c r="P787" s="54"/>
      <c r="Q787" s="55"/>
      <c r="R787" s="55"/>
      <c r="S787" s="55"/>
      <c r="T787" s="55"/>
      <c r="U787" s="54"/>
      <c r="V787" s="55"/>
      <c r="W787" s="55"/>
      <c r="X787" s="55"/>
      <c r="Y787" s="55"/>
      <c r="Z787" s="54"/>
      <c r="AA787" s="55"/>
      <c r="AB787" s="55"/>
      <c r="AC787" s="55"/>
      <c r="AD787" s="55"/>
      <c r="AE787" s="54"/>
      <c r="AF787" s="55"/>
      <c r="AG787" s="55"/>
      <c r="AH787" s="55"/>
      <c r="AI787" s="55"/>
      <c r="AJ787" s="54"/>
      <c r="AK787" s="55"/>
      <c r="AL787" s="55"/>
      <c r="AM787" s="55"/>
      <c r="AN787" s="55"/>
      <c r="AO787" s="54"/>
      <c r="AP787" s="51"/>
    </row>
    <row r="788" spans="1:42">
      <c r="A788" s="53"/>
      <c r="B788" s="53"/>
      <c r="C788" s="53"/>
      <c r="D788" s="54"/>
      <c r="E788" s="54"/>
      <c r="F788" s="54"/>
      <c r="G788" s="55"/>
      <c r="H788" s="55"/>
      <c r="I788" s="55"/>
      <c r="J788" s="55"/>
      <c r="K788" s="54"/>
      <c r="L788" s="55"/>
      <c r="M788" s="55"/>
      <c r="N788" s="55"/>
      <c r="O788" s="55"/>
      <c r="P788" s="54"/>
      <c r="Q788" s="55"/>
      <c r="R788" s="55"/>
      <c r="S788" s="55"/>
      <c r="T788" s="55"/>
      <c r="U788" s="54"/>
      <c r="V788" s="55"/>
      <c r="W788" s="55"/>
      <c r="X788" s="55"/>
      <c r="Y788" s="55"/>
      <c r="Z788" s="54"/>
      <c r="AA788" s="55"/>
      <c r="AB788" s="55"/>
      <c r="AC788" s="55"/>
      <c r="AD788" s="55"/>
      <c r="AE788" s="54"/>
      <c r="AF788" s="55"/>
      <c r="AG788" s="55"/>
      <c r="AH788" s="55"/>
      <c r="AI788" s="55"/>
      <c r="AJ788" s="54"/>
      <c r="AK788" s="55"/>
      <c r="AL788" s="55"/>
      <c r="AM788" s="55"/>
      <c r="AN788" s="55"/>
      <c r="AO788" s="54"/>
      <c r="AP788" s="51"/>
    </row>
    <row r="789" spans="1:42">
      <c r="A789" s="53"/>
      <c r="B789" s="53"/>
      <c r="C789" s="53"/>
      <c r="D789" s="54"/>
      <c r="E789" s="54"/>
      <c r="F789" s="54"/>
      <c r="G789" s="55"/>
      <c r="H789" s="55"/>
      <c r="I789" s="55"/>
      <c r="J789" s="55"/>
      <c r="K789" s="54"/>
      <c r="L789" s="55"/>
      <c r="M789" s="55"/>
      <c r="N789" s="55"/>
      <c r="O789" s="55"/>
      <c r="P789" s="54"/>
      <c r="Q789" s="55"/>
      <c r="R789" s="55"/>
      <c r="S789" s="55"/>
      <c r="T789" s="55"/>
      <c r="U789" s="54"/>
      <c r="V789" s="55"/>
      <c r="W789" s="55"/>
      <c r="X789" s="55"/>
      <c r="Y789" s="55"/>
      <c r="Z789" s="54"/>
      <c r="AA789" s="55"/>
      <c r="AB789" s="55"/>
      <c r="AC789" s="55"/>
      <c r="AD789" s="55"/>
      <c r="AE789" s="54"/>
      <c r="AF789" s="55"/>
      <c r="AG789" s="55"/>
      <c r="AH789" s="55"/>
      <c r="AI789" s="55"/>
      <c r="AJ789" s="54"/>
      <c r="AK789" s="55"/>
      <c r="AL789" s="55"/>
      <c r="AM789" s="55"/>
      <c r="AN789" s="55"/>
      <c r="AO789" s="54"/>
      <c r="AP789" s="51"/>
    </row>
    <row r="790" spans="1:42">
      <c r="A790" s="53"/>
      <c r="B790" s="53"/>
      <c r="C790" s="53"/>
      <c r="D790" s="54"/>
      <c r="E790" s="54"/>
      <c r="F790" s="54"/>
      <c r="G790" s="55"/>
      <c r="H790" s="55"/>
      <c r="I790" s="55"/>
      <c r="J790" s="55"/>
      <c r="K790" s="54"/>
      <c r="L790" s="55"/>
      <c r="M790" s="55"/>
      <c r="N790" s="55"/>
      <c r="O790" s="55"/>
      <c r="P790" s="54"/>
      <c r="Q790" s="55"/>
      <c r="R790" s="55"/>
      <c r="S790" s="55"/>
      <c r="T790" s="55"/>
      <c r="U790" s="54"/>
      <c r="V790" s="55"/>
      <c r="W790" s="55"/>
      <c r="X790" s="55"/>
      <c r="Y790" s="55"/>
      <c r="Z790" s="54"/>
      <c r="AA790" s="55"/>
      <c r="AB790" s="55"/>
      <c r="AC790" s="55"/>
      <c r="AD790" s="55"/>
      <c r="AE790" s="54"/>
      <c r="AF790" s="55"/>
      <c r="AG790" s="55"/>
      <c r="AH790" s="55"/>
      <c r="AI790" s="55"/>
      <c r="AJ790" s="54"/>
      <c r="AK790" s="55"/>
      <c r="AL790" s="55"/>
      <c r="AM790" s="55"/>
      <c r="AN790" s="55"/>
      <c r="AO790" s="54"/>
      <c r="AP790" s="51"/>
    </row>
    <row r="791" spans="1:42">
      <c r="A791" s="53"/>
      <c r="B791" s="53"/>
      <c r="C791" s="53"/>
      <c r="D791" s="54"/>
      <c r="E791" s="54"/>
      <c r="F791" s="54"/>
      <c r="G791" s="55"/>
      <c r="H791" s="55"/>
      <c r="I791" s="55"/>
      <c r="J791" s="55"/>
      <c r="K791" s="54"/>
      <c r="L791" s="55"/>
      <c r="M791" s="55"/>
      <c r="N791" s="55"/>
      <c r="O791" s="55"/>
      <c r="P791" s="54"/>
      <c r="Q791" s="55"/>
      <c r="R791" s="55"/>
      <c r="S791" s="55"/>
      <c r="T791" s="55"/>
      <c r="U791" s="54"/>
      <c r="V791" s="55"/>
      <c r="W791" s="55"/>
      <c r="X791" s="55"/>
      <c r="Y791" s="55"/>
      <c r="Z791" s="54"/>
      <c r="AA791" s="55"/>
      <c r="AB791" s="55"/>
      <c r="AC791" s="55"/>
      <c r="AD791" s="55"/>
      <c r="AE791" s="54"/>
      <c r="AF791" s="55"/>
      <c r="AG791" s="55"/>
      <c r="AH791" s="55"/>
      <c r="AI791" s="55"/>
      <c r="AJ791" s="54"/>
      <c r="AK791" s="55"/>
      <c r="AL791" s="55"/>
      <c r="AM791" s="55"/>
      <c r="AN791" s="55"/>
      <c r="AO791" s="54"/>
      <c r="AP791" s="51"/>
    </row>
    <row r="792" spans="1:42">
      <c r="A792" s="53"/>
      <c r="B792" s="53"/>
      <c r="C792" s="53"/>
      <c r="D792" s="54"/>
      <c r="E792" s="54"/>
      <c r="F792" s="54"/>
      <c r="G792" s="55"/>
      <c r="H792" s="55"/>
      <c r="I792" s="55"/>
      <c r="J792" s="55"/>
      <c r="K792" s="54"/>
      <c r="L792" s="55"/>
      <c r="M792" s="55"/>
      <c r="N792" s="55"/>
      <c r="O792" s="55"/>
      <c r="P792" s="54"/>
      <c r="Q792" s="55"/>
      <c r="R792" s="55"/>
      <c r="S792" s="55"/>
      <c r="T792" s="55"/>
      <c r="U792" s="54"/>
      <c r="V792" s="55"/>
      <c r="W792" s="55"/>
      <c r="X792" s="55"/>
      <c r="Y792" s="55"/>
      <c r="Z792" s="54"/>
      <c r="AA792" s="55"/>
      <c r="AB792" s="55"/>
      <c r="AC792" s="55"/>
      <c r="AD792" s="55"/>
      <c r="AE792" s="54"/>
      <c r="AF792" s="55"/>
      <c r="AG792" s="55"/>
      <c r="AH792" s="55"/>
      <c r="AI792" s="55"/>
      <c r="AJ792" s="54"/>
      <c r="AK792" s="55"/>
      <c r="AL792" s="55"/>
      <c r="AM792" s="55"/>
      <c r="AN792" s="55"/>
      <c r="AO792" s="54"/>
      <c r="AP792" s="51"/>
    </row>
    <row r="793" spans="1:42">
      <c r="A793" s="53"/>
      <c r="B793" s="53"/>
      <c r="C793" s="53"/>
      <c r="D793" s="54"/>
      <c r="E793" s="54"/>
      <c r="F793" s="54"/>
      <c r="G793" s="55"/>
      <c r="H793" s="55"/>
      <c r="I793" s="55"/>
      <c r="J793" s="55"/>
      <c r="K793" s="54"/>
      <c r="L793" s="55"/>
      <c r="M793" s="55"/>
      <c r="N793" s="55"/>
      <c r="O793" s="55"/>
      <c r="P793" s="54"/>
      <c r="Q793" s="55"/>
      <c r="R793" s="55"/>
      <c r="S793" s="55"/>
      <c r="T793" s="55"/>
      <c r="U793" s="54"/>
      <c r="V793" s="55"/>
      <c r="W793" s="55"/>
      <c r="X793" s="55"/>
      <c r="Y793" s="55"/>
      <c r="Z793" s="54"/>
      <c r="AA793" s="55"/>
      <c r="AB793" s="55"/>
      <c r="AC793" s="55"/>
      <c r="AD793" s="55"/>
      <c r="AE793" s="54"/>
      <c r="AF793" s="55"/>
      <c r="AG793" s="55"/>
      <c r="AH793" s="55"/>
      <c r="AI793" s="55"/>
      <c r="AJ793" s="54"/>
      <c r="AK793" s="55"/>
      <c r="AL793" s="55"/>
      <c r="AM793" s="55"/>
      <c r="AN793" s="55"/>
      <c r="AO793" s="54"/>
      <c r="AP793" s="51"/>
    </row>
    <row r="794" spans="1:42">
      <c r="A794" s="53"/>
      <c r="B794" s="53"/>
      <c r="C794" s="53"/>
      <c r="D794" s="54"/>
      <c r="E794" s="54"/>
      <c r="F794" s="54"/>
      <c r="G794" s="55"/>
      <c r="H794" s="55"/>
      <c r="I794" s="55"/>
      <c r="J794" s="55"/>
      <c r="K794" s="54"/>
      <c r="L794" s="55"/>
      <c r="M794" s="55"/>
      <c r="N794" s="55"/>
      <c r="O794" s="55"/>
      <c r="P794" s="54"/>
      <c r="Q794" s="55"/>
      <c r="R794" s="55"/>
      <c r="S794" s="55"/>
      <c r="T794" s="55"/>
      <c r="U794" s="54"/>
      <c r="V794" s="55"/>
      <c r="W794" s="55"/>
      <c r="X794" s="55"/>
      <c r="Y794" s="55"/>
      <c r="Z794" s="54"/>
      <c r="AA794" s="55"/>
      <c r="AB794" s="55"/>
      <c r="AC794" s="55"/>
      <c r="AD794" s="55"/>
      <c r="AE794" s="54"/>
      <c r="AF794" s="55"/>
      <c r="AG794" s="55"/>
      <c r="AH794" s="55"/>
      <c r="AI794" s="55"/>
      <c r="AJ794" s="54"/>
      <c r="AK794" s="55"/>
      <c r="AL794" s="55"/>
      <c r="AM794" s="55"/>
      <c r="AN794" s="55"/>
      <c r="AO794" s="54"/>
      <c r="AP794" s="51"/>
    </row>
    <row r="795" spans="1:42">
      <c r="A795" s="53"/>
      <c r="B795" s="53"/>
      <c r="C795" s="53"/>
      <c r="D795" s="54"/>
      <c r="E795" s="54"/>
      <c r="F795" s="54"/>
      <c r="G795" s="55"/>
      <c r="H795" s="55"/>
      <c r="I795" s="55"/>
      <c r="J795" s="55"/>
      <c r="K795" s="54"/>
      <c r="L795" s="55"/>
      <c r="M795" s="55"/>
      <c r="N795" s="55"/>
      <c r="O795" s="55"/>
      <c r="P795" s="54"/>
      <c r="Q795" s="55"/>
      <c r="R795" s="55"/>
      <c r="S795" s="55"/>
      <c r="T795" s="55"/>
      <c r="U795" s="54"/>
      <c r="V795" s="55"/>
      <c r="W795" s="55"/>
      <c r="X795" s="55"/>
      <c r="Y795" s="55"/>
      <c r="Z795" s="54"/>
      <c r="AA795" s="55"/>
      <c r="AB795" s="55"/>
      <c r="AC795" s="55"/>
      <c r="AD795" s="55"/>
      <c r="AE795" s="54"/>
      <c r="AF795" s="55"/>
      <c r="AG795" s="55"/>
      <c r="AH795" s="55"/>
      <c r="AI795" s="55"/>
      <c r="AJ795" s="54"/>
      <c r="AK795" s="55"/>
      <c r="AL795" s="55"/>
      <c r="AM795" s="55"/>
      <c r="AN795" s="55"/>
      <c r="AO795" s="54"/>
      <c r="AP795" s="51"/>
    </row>
    <row r="796" spans="1:42">
      <c r="A796" s="53"/>
      <c r="B796" s="53"/>
      <c r="C796" s="53"/>
      <c r="D796" s="54"/>
      <c r="E796" s="54"/>
      <c r="F796" s="54"/>
      <c r="G796" s="55"/>
      <c r="H796" s="55"/>
      <c r="I796" s="55"/>
      <c r="J796" s="55"/>
      <c r="K796" s="54"/>
      <c r="L796" s="55"/>
      <c r="M796" s="55"/>
      <c r="N796" s="55"/>
      <c r="O796" s="55"/>
      <c r="P796" s="54"/>
      <c r="Q796" s="55"/>
      <c r="R796" s="55"/>
      <c r="S796" s="55"/>
      <c r="T796" s="55"/>
      <c r="U796" s="54"/>
      <c r="V796" s="55"/>
      <c r="W796" s="55"/>
      <c r="X796" s="55"/>
      <c r="Y796" s="55"/>
      <c r="Z796" s="54"/>
      <c r="AA796" s="55"/>
      <c r="AB796" s="55"/>
      <c r="AC796" s="55"/>
      <c r="AD796" s="55"/>
      <c r="AE796" s="54"/>
      <c r="AF796" s="55"/>
      <c r="AG796" s="55"/>
      <c r="AH796" s="55"/>
      <c r="AI796" s="55"/>
      <c r="AJ796" s="54"/>
      <c r="AK796" s="55"/>
      <c r="AL796" s="55"/>
      <c r="AM796" s="55"/>
      <c r="AN796" s="55"/>
      <c r="AO796" s="54"/>
      <c r="AP796" s="51"/>
    </row>
    <row r="797" spans="1:42">
      <c r="A797" s="53"/>
      <c r="B797" s="53"/>
      <c r="C797" s="53"/>
      <c r="D797" s="54"/>
      <c r="E797" s="54"/>
      <c r="F797" s="54"/>
      <c r="G797" s="55"/>
      <c r="H797" s="55"/>
      <c r="I797" s="55"/>
      <c r="J797" s="55"/>
      <c r="K797" s="54"/>
      <c r="L797" s="55"/>
      <c r="M797" s="55"/>
      <c r="N797" s="55"/>
      <c r="O797" s="55"/>
      <c r="P797" s="54"/>
      <c r="Q797" s="55"/>
      <c r="R797" s="55"/>
      <c r="S797" s="55"/>
      <c r="T797" s="55"/>
      <c r="U797" s="54"/>
      <c r="V797" s="55"/>
      <c r="W797" s="55"/>
      <c r="X797" s="55"/>
      <c r="Y797" s="55"/>
      <c r="Z797" s="54"/>
      <c r="AA797" s="55"/>
      <c r="AB797" s="55"/>
      <c r="AC797" s="55"/>
      <c r="AD797" s="55"/>
      <c r="AE797" s="54"/>
      <c r="AF797" s="55"/>
      <c r="AG797" s="55"/>
      <c r="AH797" s="55"/>
      <c r="AI797" s="55"/>
      <c r="AJ797" s="54"/>
      <c r="AK797" s="55"/>
      <c r="AL797" s="55"/>
      <c r="AM797" s="55"/>
      <c r="AN797" s="55"/>
      <c r="AO797" s="54"/>
      <c r="AP797" s="51"/>
    </row>
    <row r="798" spans="1:42">
      <c r="A798" s="53"/>
      <c r="B798" s="53"/>
      <c r="C798" s="53"/>
      <c r="D798" s="54"/>
      <c r="E798" s="54"/>
      <c r="F798" s="54"/>
      <c r="G798" s="55"/>
      <c r="H798" s="55"/>
      <c r="I798" s="55"/>
      <c r="J798" s="55"/>
      <c r="K798" s="54"/>
      <c r="L798" s="55"/>
      <c r="M798" s="55"/>
      <c r="N798" s="55"/>
      <c r="O798" s="55"/>
      <c r="P798" s="54"/>
      <c r="Q798" s="55"/>
      <c r="R798" s="55"/>
      <c r="S798" s="55"/>
      <c r="T798" s="55"/>
      <c r="U798" s="54"/>
      <c r="V798" s="55"/>
      <c r="W798" s="55"/>
      <c r="X798" s="55"/>
      <c r="Y798" s="55"/>
      <c r="Z798" s="54"/>
      <c r="AA798" s="55"/>
      <c r="AB798" s="55"/>
      <c r="AC798" s="55"/>
      <c r="AD798" s="55"/>
      <c r="AE798" s="54"/>
      <c r="AF798" s="55"/>
      <c r="AG798" s="55"/>
      <c r="AH798" s="55"/>
      <c r="AI798" s="55"/>
      <c r="AJ798" s="54"/>
      <c r="AK798" s="55"/>
      <c r="AL798" s="55"/>
      <c r="AM798" s="55"/>
      <c r="AN798" s="55"/>
      <c r="AO798" s="54"/>
      <c r="AP798" s="51"/>
    </row>
    <row r="799" spans="1:42">
      <c r="A799" s="53"/>
      <c r="B799" s="53"/>
      <c r="C799" s="53"/>
      <c r="D799" s="54"/>
      <c r="E799" s="54"/>
      <c r="F799" s="54"/>
      <c r="G799" s="55"/>
      <c r="H799" s="55"/>
      <c r="I799" s="55"/>
      <c r="J799" s="55"/>
      <c r="K799" s="54"/>
      <c r="L799" s="55"/>
      <c r="M799" s="55"/>
      <c r="N799" s="55"/>
      <c r="O799" s="55"/>
      <c r="P799" s="54"/>
      <c r="Q799" s="55"/>
      <c r="R799" s="55"/>
      <c r="S799" s="55"/>
      <c r="T799" s="55"/>
      <c r="U799" s="54"/>
      <c r="V799" s="55"/>
      <c r="W799" s="55"/>
      <c r="X799" s="55"/>
      <c r="Y799" s="55"/>
      <c r="Z799" s="54"/>
      <c r="AA799" s="55"/>
      <c r="AB799" s="55"/>
      <c r="AC799" s="55"/>
      <c r="AD799" s="55"/>
      <c r="AE799" s="54"/>
      <c r="AF799" s="55"/>
      <c r="AG799" s="55"/>
      <c r="AH799" s="55"/>
      <c r="AI799" s="55"/>
      <c r="AJ799" s="54"/>
      <c r="AK799" s="55"/>
      <c r="AL799" s="55"/>
      <c r="AM799" s="55"/>
      <c r="AN799" s="55"/>
      <c r="AO799" s="54"/>
      <c r="AP799" s="51"/>
    </row>
    <row r="800" spans="1:42">
      <c r="A800" s="53"/>
      <c r="B800" s="53"/>
      <c r="C800" s="53"/>
      <c r="D800" s="54"/>
      <c r="E800" s="54"/>
      <c r="F800" s="54"/>
      <c r="G800" s="55"/>
      <c r="H800" s="55"/>
      <c r="I800" s="55"/>
      <c r="J800" s="55"/>
      <c r="K800" s="54"/>
      <c r="L800" s="55"/>
      <c r="M800" s="55"/>
      <c r="N800" s="55"/>
      <c r="O800" s="55"/>
      <c r="P800" s="54"/>
      <c r="Q800" s="55"/>
      <c r="R800" s="55"/>
      <c r="S800" s="55"/>
      <c r="T800" s="55"/>
      <c r="U800" s="54"/>
      <c r="V800" s="55"/>
      <c r="W800" s="55"/>
      <c r="X800" s="55"/>
      <c r="Y800" s="55"/>
      <c r="Z800" s="54"/>
      <c r="AA800" s="55"/>
      <c r="AB800" s="55"/>
      <c r="AC800" s="55"/>
      <c r="AD800" s="55"/>
      <c r="AE800" s="54"/>
      <c r="AF800" s="55"/>
      <c r="AG800" s="55"/>
      <c r="AH800" s="55"/>
      <c r="AI800" s="55"/>
      <c r="AJ800" s="54"/>
      <c r="AK800" s="55"/>
      <c r="AL800" s="55"/>
      <c r="AM800" s="55"/>
      <c r="AN800" s="55"/>
      <c r="AO800" s="54"/>
      <c r="AP800" s="51"/>
    </row>
    <row r="801" spans="1:42">
      <c r="A801" s="53"/>
      <c r="B801" s="53"/>
      <c r="C801" s="53"/>
      <c r="D801" s="54"/>
      <c r="E801" s="54"/>
      <c r="F801" s="54"/>
      <c r="G801" s="55"/>
      <c r="H801" s="55"/>
      <c r="I801" s="55"/>
      <c r="J801" s="55"/>
      <c r="K801" s="54"/>
      <c r="L801" s="55"/>
      <c r="M801" s="55"/>
      <c r="N801" s="55"/>
      <c r="O801" s="55"/>
      <c r="P801" s="54"/>
      <c r="Q801" s="55"/>
      <c r="R801" s="55"/>
      <c r="S801" s="55"/>
      <c r="T801" s="55"/>
      <c r="U801" s="54"/>
      <c r="V801" s="55"/>
      <c r="W801" s="55"/>
      <c r="X801" s="55"/>
      <c r="Y801" s="55"/>
      <c r="Z801" s="54"/>
      <c r="AA801" s="55"/>
      <c r="AB801" s="55"/>
      <c r="AC801" s="55"/>
      <c r="AD801" s="55"/>
      <c r="AE801" s="54"/>
      <c r="AF801" s="55"/>
      <c r="AG801" s="55"/>
      <c r="AH801" s="55"/>
      <c r="AI801" s="55"/>
      <c r="AJ801" s="54"/>
      <c r="AK801" s="55"/>
      <c r="AL801" s="55"/>
      <c r="AM801" s="55"/>
      <c r="AN801" s="55"/>
      <c r="AO801" s="54"/>
      <c r="AP801" s="51"/>
    </row>
    <row r="802" spans="1:42">
      <c r="A802" s="53"/>
      <c r="B802" s="53"/>
      <c r="C802" s="53"/>
      <c r="D802" s="54"/>
      <c r="E802" s="54"/>
      <c r="F802" s="54"/>
      <c r="G802" s="55"/>
      <c r="H802" s="55"/>
      <c r="I802" s="55"/>
      <c r="J802" s="55"/>
      <c r="K802" s="54"/>
      <c r="L802" s="55"/>
      <c r="M802" s="55"/>
      <c r="N802" s="55"/>
      <c r="O802" s="55"/>
      <c r="P802" s="54"/>
      <c r="Q802" s="55"/>
      <c r="R802" s="55"/>
      <c r="S802" s="55"/>
      <c r="T802" s="55"/>
      <c r="U802" s="54"/>
      <c r="V802" s="55"/>
      <c r="W802" s="55"/>
      <c r="X802" s="55"/>
      <c r="Y802" s="55"/>
      <c r="Z802" s="54"/>
      <c r="AA802" s="55"/>
      <c r="AB802" s="55"/>
      <c r="AC802" s="55"/>
      <c r="AD802" s="55"/>
      <c r="AE802" s="54"/>
      <c r="AF802" s="55"/>
      <c r="AG802" s="55"/>
      <c r="AH802" s="55"/>
      <c r="AI802" s="55"/>
      <c r="AJ802" s="54"/>
      <c r="AK802" s="55"/>
      <c r="AL802" s="55"/>
      <c r="AM802" s="55"/>
      <c r="AN802" s="55"/>
      <c r="AO802" s="54"/>
      <c r="AP802" s="51"/>
    </row>
    <row r="803" spans="1:42">
      <c r="A803" s="53"/>
      <c r="B803" s="53"/>
      <c r="C803" s="53"/>
      <c r="D803" s="54"/>
      <c r="E803" s="54"/>
      <c r="F803" s="54"/>
      <c r="G803" s="55"/>
      <c r="H803" s="55"/>
      <c r="I803" s="55"/>
      <c r="J803" s="55"/>
      <c r="K803" s="54"/>
      <c r="L803" s="55"/>
      <c r="M803" s="55"/>
      <c r="N803" s="55"/>
      <c r="O803" s="55"/>
      <c r="P803" s="54"/>
      <c r="Q803" s="55"/>
      <c r="R803" s="55"/>
      <c r="S803" s="55"/>
      <c r="T803" s="55"/>
      <c r="U803" s="54"/>
      <c r="V803" s="55"/>
      <c r="W803" s="55"/>
      <c r="X803" s="55"/>
      <c r="Y803" s="55"/>
      <c r="Z803" s="54"/>
      <c r="AA803" s="55"/>
      <c r="AB803" s="55"/>
      <c r="AC803" s="55"/>
      <c r="AD803" s="55"/>
      <c r="AE803" s="54"/>
      <c r="AF803" s="55"/>
      <c r="AG803" s="55"/>
      <c r="AH803" s="55"/>
      <c r="AI803" s="55"/>
      <c r="AJ803" s="54"/>
      <c r="AK803" s="55"/>
      <c r="AL803" s="55"/>
      <c r="AM803" s="55"/>
      <c r="AN803" s="55"/>
      <c r="AO803" s="54"/>
      <c r="AP803" s="51"/>
    </row>
    <row r="804" spans="1:42">
      <c r="A804" s="53"/>
      <c r="B804" s="53"/>
      <c r="C804" s="53"/>
      <c r="D804" s="54"/>
      <c r="E804" s="54"/>
      <c r="F804" s="54"/>
      <c r="G804" s="55"/>
      <c r="H804" s="55"/>
      <c r="I804" s="55"/>
      <c r="J804" s="55"/>
      <c r="K804" s="54"/>
      <c r="L804" s="55"/>
      <c r="M804" s="55"/>
      <c r="N804" s="55"/>
      <c r="O804" s="55"/>
      <c r="P804" s="54"/>
      <c r="Q804" s="55"/>
      <c r="R804" s="55"/>
      <c r="S804" s="55"/>
      <c r="T804" s="55"/>
      <c r="U804" s="54"/>
      <c r="V804" s="55"/>
      <c r="W804" s="55"/>
      <c r="X804" s="55"/>
      <c r="Y804" s="55"/>
      <c r="Z804" s="54"/>
      <c r="AA804" s="55"/>
      <c r="AB804" s="55"/>
      <c r="AC804" s="55"/>
      <c r="AD804" s="55"/>
      <c r="AE804" s="54"/>
      <c r="AF804" s="55"/>
      <c r="AG804" s="55"/>
      <c r="AH804" s="55"/>
      <c r="AI804" s="55"/>
      <c r="AJ804" s="54"/>
      <c r="AK804" s="55"/>
      <c r="AL804" s="55"/>
      <c r="AM804" s="55"/>
      <c r="AN804" s="55"/>
      <c r="AO804" s="54"/>
      <c r="AP804" s="51"/>
    </row>
    <row r="805" spans="1:42">
      <c r="A805" s="53"/>
      <c r="B805" s="53"/>
      <c r="C805" s="53"/>
      <c r="D805" s="54"/>
      <c r="E805" s="54"/>
      <c r="F805" s="54"/>
      <c r="G805" s="55"/>
      <c r="H805" s="55"/>
      <c r="I805" s="55"/>
      <c r="J805" s="55"/>
      <c r="K805" s="54"/>
      <c r="L805" s="55"/>
      <c r="M805" s="55"/>
      <c r="N805" s="55"/>
      <c r="O805" s="55"/>
      <c r="P805" s="54"/>
      <c r="Q805" s="55"/>
      <c r="R805" s="55"/>
      <c r="S805" s="55"/>
      <c r="T805" s="55"/>
      <c r="U805" s="54"/>
      <c r="V805" s="55"/>
      <c r="W805" s="55"/>
      <c r="X805" s="55"/>
      <c r="Y805" s="55"/>
      <c r="Z805" s="54"/>
      <c r="AA805" s="55"/>
      <c r="AB805" s="55"/>
      <c r="AC805" s="55"/>
      <c r="AD805" s="55"/>
      <c r="AE805" s="54"/>
      <c r="AF805" s="55"/>
      <c r="AG805" s="55"/>
      <c r="AH805" s="55"/>
      <c r="AI805" s="55"/>
      <c r="AJ805" s="54"/>
      <c r="AK805" s="55"/>
      <c r="AL805" s="55"/>
      <c r="AM805" s="55"/>
      <c r="AN805" s="55"/>
      <c r="AO805" s="54"/>
      <c r="AP805" s="51"/>
    </row>
    <row r="806" spans="1:42">
      <c r="A806" s="53"/>
      <c r="B806" s="53"/>
      <c r="C806" s="53"/>
      <c r="D806" s="54"/>
      <c r="E806" s="54"/>
      <c r="F806" s="54"/>
      <c r="G806" s="55"/>
      <c r="H806" s="55"/>
      <c r="I806" s="55"/>
      <c r="J806" s="55"/>
      <c r="K806" s="54"/>
      <c r="L806" s="55"/>
      <c r="M806" s="55"/>
      <c r="N806" s="55"/>
      <c r="O806" s="55"/>
      <c r="P806" s="54"/>
      <c r="Q806" s="55"/>
      <c r="R806" s="55"/>
      <c r="S806" s="55"/>
      <c r="T806" s="55"/>
      <c r="U806" s="54"/>
      <c r="V806" s="55"/>
      <c r="W806" s="55"/>
      <c r="X806" s="55"/>
      <c r="Y806" s="55"/>
      <c r="Z806" s="54"/>
      <c r="AA806" s="55"/>
      <c r="AB806" s="55"/>
      <c r="AC806" s="55"/>
      <c r="AD806" s="55"/>
      <c r="AE806" s="54"/>
      <c r="AF806" s="55"/>
      <c r="AG806" s="55"/>
      <c r="AH806" s="55"/>
      <c r="AI806" s="55"/>
      <c r="AJ806" s="54"/>
      <c r="AK806" s="55"/>
      <c r="AL806" s="55"/>
      <c r="AM806" s="55"/>
      <c r="AN806" s="55"/>
      <c r="AO806" s="54"/>
      <c r="AP806" s="51"/>
    </row>
    <row r="807" spans="1:42">
      <c r="A807" s="53"/>
      <c r="B807" s="53"/>
      <c r="C807" s="53"/>
      <c r="D807" s="54"/>
      <c r="E807" s="54"/>
      <c r="F807" s="54"/>
      <c r="G807" s="55"/>
      <c r="H807" s="55"/>
      <c r="I807" s="55"/>
      <c r="J807" s="55"/>
      <c r="K807" s="54"/>
      <c r="L807" s="55"/>
      <c r="M807" s="55"/>
      <c r="N807" s="55"/>
      <c r="O807" s="55"/>
      <c r="P807" s="54"/>
      <c r="Q807" s="55"/>
      <c r="R807" s="55"/>
      <c r="S807" s="55"/>
      <c r="T807" s="55"/>
      <c r="U807" s="54"/>
      <c r="V807" s="55"/>
      <c r="W807" s="55"/>
      <c r="X807" s="55"/>
      <c r="Y807" s="55"/>
      <c r="Z807" s="54"/>
      <c r="AA807" s="55"/>
      <c r="AB807" s="55"/>
      <c r="AC807" s="55"/>
      <c r="AD807" s="55"/>
      <c r="AE807" s="54"/>
      <c r="AF807" s="55"/>
      <c r="AG807" s="55"/>
      <c r="AH807" s="55"/>
      <c r="AI807" s="55"/>
      <c r="AJ807" s="54"/>
      <c r="AK807" s="55"/>
      <c r="AL807" s="55"/>
      <c r="AM807" s="55"/>
      <c r="AN807" s="55"/>
      <c r="AO807" s="54"/>
      <c r="AP807" s="51"/>
    </row>
    <row r="808" spans="1:42">
      <c r="A808" s="53"/>
      <c r="B808" s="53"/>
      <c r="C808" s="53"/>
      <c r="D808" s="54"/>
      <c r="E808" s="54"/>
      <c r="F808" s="54"/>
      <c r="G808" s="55"/>
      <c r="H808" s="55"/>
      <c r="I808" s="55"/>
      <c r="J808" s="55"/>
      <c r="K808" s="54"/>
      <c r="L808" s="55"/>
      <c r="M808" s="55"/>
      <c r="N808" s="55"/>
      <c r="O808" s="55"/>
      <c r="P808" s="54"/>
      <c r="Q808" s="55"/>
      <c r="R808" s="55"/>
      <c r="S808" s="55"/>
      <c r="T808" s="55"/>
      <c r="U808" s="54"/>
      <c r="V808" s="55"/>
      <c r="W808" s="55"/>
      <c r="X808" s="55"/>
      <c r="Y808" s="55"/>
      <c r="Z808" s="54"/>
      <c r="AA808" s="55"/>
      <c r="AB808" s="55"/>
      <c r="AC808" s="55"/>
      <c r="AD808" s="55"/>
      <c r="AE808" s="54"/>
      <c r="AF808" s="55"/>
      <c r="AG808" s="55"/>
      <c r="AH808" s="55"/>
      <c r="AI808" s="55"/>
      <c r="AJ808" s="54"/>
      <c r="AK808" s="55"/>
      <c r="AL808" s="55"/>
      <c r="AM808" s="55"/>
      <c r="AN808" s="55"/>
      <c r="AO808" s="54"/>
      <c r="AP808" s="51"/>
    </row>
    <row r="809" spans="1:42">
      <c r="A809" s="53"/>
      <c r="B809" s="53"/>
      <c r="C809" s="53"/>
      <c r="D809" s="54"/>
      <c r="E809" s="54"/>
      <c r="F809" s="54"/>
      <c r="G809" s="55"/>
      <c r="H809" s="55"/>
      <c r="I809" s="55"/>
      <c r="J809" s="55"/>
      <c r="K809" s="54"/>
      <c r="L809" s="55"/>
      <c r="M809" s="55"/>
      <c r="N809" s="55"/>
      <c r="O809" s="55"/>
      <c r="P809" s="54"/>
      <c r="Q809" s="55"/>
      <c r="R809" s="55"/>
      <c r="S809" s="55"/>
      <c r="T809" s="55"/>
      <c r="U809" s="54"/>
      <c r="V809" s="55"/>
      <c r="W809" s="55"/>
      <c r="X809" s="55"/>
      <c r="Y809" s="55"/>
      <c r="Z809" s="54"/>
      <c r="AA809" s="55"/>
      <c r="AB809" s="55"/>
      <c r="AC809" s="55"/>
      <c r="AD809" s="55"/>
      <c r="AE809" s="54"/>
      <c r="AF809" s="55"/>
      <c r="AG809" s="55"/>
      <c r="AH809" s="55"/>
      <c r="AI809" s="55"/>
      <c r="AJ809" s="54"/>
      <c r="AK809" s="55"/>
      <c r="AL809" s="55"/>
      <c r="AM809" s="55"/>
      <c r="AN809" s="55"/>
      <c r="AO809" s="54"/>
      <c r="AP809" s="51"/>
    </row>
    <row r="810" spans="1:42">
      <c r="A810" s="53"/>
      <c r="B810" s="53"/>
      <c r="C810" s="53"/>
      <c r="D810" s="54"/>
      <c r="E810" s="54"/>
      <c r="F810" s="54"/>
      <c r="G810" s="55"/>
      <c r="H810" s="55"/>
      <c r="I810" s="55"/>
      <c r="J810" s="55"/>
      <c r="K810" s="54"/>
      <c r="L810" s="55"/>
      <c r="M810" s="55"/>
      <c r="N810" s="55"/>
      <c r="O810" s="55"/>
      <c r="P810" s="54"/>
      <c r="Q810" s="55"/>
      <c r="R810" s="55"/>
      <c r="S810" s="55"/>
      <c r="T810" s="55"/>
      <c r="U810" s="54"/>
      <c r="V810" s="55"/>
      <c r="W810" s="55"/>
      <c r="X810" s="55"/>
      <c r="Y810" s="55"/>
      <c r="Z810" s="54"/>
      <c r="AA810" s="55"/>
      <c r="AB810" s="55"/>
      <c r="AC810" s="55"/>
      <c r="AD810" s="55"/>
      <c r="AE810" s="54"/>
      <c r="AF810" s="55"/>
      <c r="AG810" s="55"/>
      <c r="AH810" s="55"/>
      <c r="AI810" s="55"/>
      <c r="AJ810" s="54"/>
      <c r="AK810" s="55"/>
      <c r="AL810" s="55"/>
      <c r="AM810" s="55"/>
      <c r="AN810" s="55"/>
      <c r="AO810" s="54"/>
      <c r="AP810" s="51"/>
    </row>
    <row r="811" spans="1:42">
      <c r="A811" s="53"/>
      <c r="B811" s="53"/>
      <c r="C811" s="53"/>
      <c r="D811" s="54"/>
      <c r="E811" s="54"/>
      <c r="F811" s="54"/>
      <c r="G811" s="55"/>
      <c r="H811" s="55"/>
      <c r="I811" s="55"/>
      <c r="J811" s="55"/>
      <c r="K811" s="54"/>
      <c r="L811" s="55"/>
      <c r="M811" s="55"/>
      <c r="N811" s="55"/>
      <c r="O811" s="55"/>
      <c r="P811" s="54"/>
      <c r="Q811" s="55"/>
      <c r="R811" s="55"/>
      <c r="S811" s="55"/>
      <c r="T811" s="55"/>
      <c r="U811" s="54"/>
      <c r="V811" s="55"/>
      <c r="W811" s="55"/>
      <c r="X811" s="55"/>
      <c r="Y811" s="55"/>
      <c r="Z811" s="54"/>
      <c r="AA811" s="55"/>
      <c r="AB811" s="55"/>
      <c r="AC811" s="55"/>
      <c r="AD811" s="55"/>
      <c r="AE811" s="54"/>
      <c r="AF811" s="55"/>
      <c r="AG811" s="55"/>
      <c r="AH811" s="55"/>
      <c r="AI811" s="55"/>
      <c r="AJ811" s="54"/>
      <c r="AK811" s="55"/>
      <c r="AL811" s="55"/>
      <c r="AM811" s="55"/>
      <c r="AN811" s="55"/>
      <c r="AO811" s="54"/>
      <c r="AP811" s="51"/>
    </row>
    <row r="812" spans="1:42">
      <c r="A812" s="53"/>
      <c r="B812" s="53"/>
      <c r="C812" s="53"/>
      <c r="D812" s="54"/>
      <c r="E812" s="54"/>
      <c r="F812" s="54"/>
      <c r="G812" s="55"/>
      <c r="H812" s="55"/>
      <c r="I812" s="55"/>
      <c r="J812" s="55"/>
      <c r="K812" s="54"/>
      <c r="L812" s="55"/>
      <c r="M812" s="55"/>
      <c r="N812" s="55"/>
      <c r="O812" s="55"/>
      <c r="P812" s="54"/>
      <c r="Q812" s="55"/>
      <c r="R812" s="55"/>
      <c r="S812" s="55"/>
      <c r="T812" s="55"/>
      <c r="U812" s="54"/>
      <c r="V812" s="55"/>
      <c r="W812" s="55"/>
      <c r="X812" s="55"/>
      <c r="Y812" s="55"/>
      <c r="Z812" s="54"/>
      <c r="AA812" s="55"/>
      <c r="AB812" s="55"/>
      <c r="AC812" s="55"/>
      <c r="AD812" s="55"/>
      <c r="AE812" s="54"/>
      <c r="AF812" s="55"/>
      <c r="AG812" s="55"/>
      <c r="AH812" s="55"/>
      <c r="AI812" s="55"/>
      <c r="AJ812" s="54"/>
      <c r="AK812" s="55"/>
      <c r="AL812" s="55"/>
      <c r="AM812" s="55"/>
      <c r="AN812" s="55"/>
      <c r="AO812" s="54"/>
      <c r="AP812" s="51"/>
    </row>
    <row r="813" spans="1:42">
      <c r="A813" s="53"/>
      <c r="B813" s="53"/>
      <c r="C813" s="53"/>
      <c r="D813" s="54"/>
      <c r="E813" s="54"/>
      <c r="F813" s="54"/>
      <c r="G813" s="55"/>
      <c r="H813" s="55"/>
      <c r="I813" s="55"/>
      <c r="J813" s="55"/>
      <c r="K813" s="54"/>
      <c r="L813" s="55"/>
      <c r="M813" s="55"/>
      <c r="N813" s="55"/>
      <c r="O813" s="55"/>
      <c r="P813" s="54"/>
      <c r="Q813" s="55"/>
      <c r="R813" s="55"/>
      <c r="S813" s="55"/>
      <c r="T813" s="55"/>
      <c r="U813" s="54"/>
      <c r="V813" s="55"/>
      <c r="W813" s="55"/>
      <c r="X813" s="55"/>
      <c r="Y813" s="55"/>
      <c r="Z813" s="54"/>
      <c r="AA813" s="55"/>
      <c r="AB813" s="55"/>
      <c r="AC813" s="55"/>
      <c r="AD813" s="55"/>
      <c r="AE813" s="54"/>
      <c r="AF813" s="55"/>
      <c r="AG813" s="55"/>
      <c r="AH813" s="55"/>
      <c r="AI813" s="55"/>
      <c r="AJ813" s="54"/>
      <c r="AK813" s="55"/>
      <c r="AL813" s="55"/>
      <c r="AM813" s="55"/>
      <c r="AN813" s="55"/>
      <c r="AO813" s="54"/>
      <c r="AP813" s="51"/>
    </row>
    <row r="814" spans="1:42">
      <c r="A814" s="53"/>
      <c r="B814" s="53"/>
      <c r="C814" s="53"/>
      <c r="D814" s="54"/>
      <c r="E814" s="54"/>
      <c r="F814" s="54"/>
      <c r="G814" s="55"/>
      <c r="H814" s="55"/>
      <c r="I814" s="55"/>
      <c r="J814" s="55"/>
      <c r="K814" s="54"/>
      <c r="L814" s="55"/>
      <c r="M814" s="55"/>
      <c r="N814" s="55"/>
      <c r="O814" s="55"/>
      <c r="P814" s="54"/>
      <c r="Q814" s="55"/>
      <c r="R814" s="55"/>
      <c r="S814" s="55"/>
      <c r="T814" s="55"/>
      <c r="U814" s="54"/>
      <c r="V814" s="55"/>
      <c r="W814" s="55"/>
      <c r="X814" s="55"/>
      <c r="Y814" s="55"/>
      <c r="Z814" s="54"/>
      <c r="AA814" s="55"/>
      <c r="AB814" s="55"/>
      <c r="AC814" s="55"/>
      <c r="AD814" s="55"/>
      <c r="AE814" s="54"/>
      <c r="AF814" s="55"/>
      <c r="AG814" s="55"/>
      <c r="AH814" s="55"/>
      <c r="AI814" s="55"/>
      <c r="AJ814" s="54"/>
      <c r="AK814" s="55"/>
      <c r="AL814" s="55"/>
      <c r="AM814" s="55"/>
      <c r="AN814" s="55"/>
      <c r="AO814" s="54"/>
      <c r="AP814" s="51"/>
    </row>
    <row r="815" spans="1:42">
      <c r="A815" s="53"/>
      <c r="B815" s="53"/>
      <c r="C815" s="53"/>
      <c r="D815" s="54"/>
      <c r="E815" s="54"/>
      <c r="F815" s="54"/>
      <c r="G815" s="55"/>
      <c r="H815" s="55"/>
      <c r="I815" s="55"/>
      <c r="J815" s="55"/>
      <c r="K815" s="54"/>
      <c r="L815" s="55"/>
      <c r="M815" s="55"/>
      <c r="N815" s="55"/>
      <c r="O815" s="55"/>
      <c r="P815" s="54"/>
      <c r="Q815" s="55"/>
      <c r="R815" s="55"/>
      <c r="S815" s="55"/>
      <c r="T815" s="55"/>
      <c r="U815" s="54"/>
      <c r="V815" s="55"/>
      <c r="W815" s="55"/>
      <c r="X815" s="55"/>
      <c r="Y815" s="55"/>
      <c r="Z815" s="54"/>
      <c r="AA815" s="55"/>
      <c r="AB815" s="55"/>
      <c r="AC815" s="55"/>
      <c r="AD815" s="55"/>
      <c r="AE815" s="54"/>
      <c r="AF815" s="55"/>
      <c r="AG815" s="55"/>
      <c r="AH815" s="55"/>
      <c r="AI815" s="55"/>
      <c r="AJ815" s="54"/>
      <c r="AK815" s="55"/>
      <c r="AL815" s="55"/>
      <c r="AM815" s="55"/>
      <c r="AN815" s="55"/>
      <c r="AO815" s="54"/>
      <c r="AP815" s="51"/>
    </row>
    <row r="816" spans="1:42">
      <c r="A816" s="53"/>
      <c r="B816" s="53"/>
      <c r="C816" s="53"/>
      <c r="D816" s="54"/>
      <c r="E816" s="54"/>
      <c r="F816" s="54"/>
      <c r="G816" s="55"/>
      <c r="H816" s="55"/>
      <c r="I816" s="55"/>
      <c r="J816" s="55"/>
      <c r="K816" s="54"/>
      <c r="L816" s="55"/>
      <c r="M816" s="55"/>
      <c r="N816" s="55"/>
      <c r="O816" s="55"/>
      <c r="P816" s="54"/>
      <c r="Q816" s="55"/>
      <c r="R816" s="55"/>
      <c r="S816" s="55"/>
      <c r="T816" s="55"/>
      <c r="U816" s="54"/>
      <c r="V816" s="55"/>
      <c r="W816" s="55"/>
      <c r="X816" s="55"/>
      <c r="Y816" s="55"/>
      <c r="Z816" s="54"/>
      <c r="AA816" s="55"/>
      <c r="AB816" s="55"/>
      <c r="AC816" s="55"/>
      <c r="AD816" s="55"/>
      <c r="AE816" s="54"/>
      <c r="AF816" s="55"/>
      <c r="AG816" s="55"/>
      <c r="AH816" s="55"/>
      <c r="AI816" s="55"/>
      <c r="AJ816" s="54"/>
      <c r="AK816" s="55"/>
      <c r="AL816" s="55"/>
      <c r="AM816" s="55"/>
      <c r="AN816" s="55"/>
      <c r="AO816" s="54"/>
      <c r="AP816" s="51"/>
    </row>
    <row r="817" spans="1:42">
      <c r="A817" s="53"/>
      <c r="B817" s="53"/>
      <c r="C817" s="53"/>
      <c r="D817" s="54"/>
      <c r="E817" s="54"/>
      <c r="F817" s="54"/>
      <c r="G817" s="55"/>
      <c r="H817" s="55"/>
      <c r="I817" s="55"/>
      <c r="J817" s="55"/>
      <c r="K817" s="54"/>
      <c r="L817" s="55"/>
      <c r="M817" s="55"/>
      <c r="N817" s="55"/>
      <c r="O817" s="55"/>
      <c r="P817" s="54"/>
      <c r="Q817" s="55"/>
      <c r="R817" s="55"/>
      <c r="S817" s="55"/>
      <c r="T817" s="55"/>
      <c r="U817" s="54"/>
      <c r="V817" s="55"/>
      <c r="W817" s="55"/>
      <c r="X817" s="55"/>
      <c r="Y817" s="55"/>
      <c r="Z817" s="54"/>
      <c r="AA817" s="55"/>
      <c r="AB817" s="55"/>
      <c r="AC817" s="55"/>
      <c r="AD817" s="55"/>
      <c r="AE817" s="54"/>
      <c r="AF817" s="55"/>
      <c r="AG817" s="55"/>
      <c r="AH817" s="55"/>
      <c r="AI817" s="55"/>
      <c r="AJ817" s="54"/>
      <c r="AK817" s="55"/>
      <c r="AL817" s="55"/>
      <c r="AM817" s="55"/>
      <c r="AN817" s="55"/>
      <c r="AO817" s="54"/>
      <c r="AP817" s="51"/>
    </row>
    <row r="818" spans="1:42">
      <c r="A818" s="53"/>
      <c r="B818" s="53"/>
      <c r="C818" s="53"/>
      <c r="D818" s="54"/>
      <c r="E818" s="54"/>
      <c r="F818" s="54"/>
      <c r="G818" s="55"/>
      <c r="H818" s="55"/>
      <c r="I818" s="55"/>
      <c r="J818" s="55"/>
      <c r="K818" s="54"/>
      <c r="L818" s="55"/>
      <c r="M818" s="55"/>
      <c r="N818" s="55"/>
      <c r="O818" s="55"/>
      <c r="P818" s="54"/>
      <c r="Q818" s="55"/>
      <c r="R818" s="55"/>
      <c r="S818" s="55"/>
      <c r="T818" s="55"/>
      <c r="U818" s="54"/>
      <c r="V818" s="55"/>
      <c r="W818" s="55"/>
      <c r="X818" s="55"/>
      <c r="Y818" s="55"/>
      <c r="Z818" s="54"/>
      <c r="AA818" s="55"/>
      <c r="AB818" s="55"/>
      <c r="AC818" s="55"/>
      <c r="AD818" s="55"/>
      <c r="AE818" s="54"/>
      <c r="AF818" s="55"/>
      <c r="AG818" s="55"/>
      <c r="AH818" s="55"/>
      <c r="AI818" s="55"/>
      <c r="AJ818" s="54"/>
      <c r="AK818" s="55"/>
      <c r="AL818" s="55"/>
      <c r="AM818" s="55"/>
      <c r="AN818" s="55"/>
      <c r="AO818" s="54"/>
      <c r="AP818" s="51"/>
    </row>
    <row r="819" spans="1:42">
      <c r="A819" s="53"/>
      <c r="B819" s="53"/>
      <c r="C819" s="53"/>
      <c r="D819" s="54"/>
      <c r="E819" s="54"/>
      <c r="F819" s="54"/>
      <c r="G819" s="55"/>
      <c r="H819" s="55"/>
      <c r="I819" s="55"/>
      <c r="J819" s="55"/>
      <c r="K819" s="54"/>
      <c r="L819" s="55"/>
      <c r="M819" s="55"/>
      <c r="N819" s="55"/>
      <c r="O819" s="55"/>
      <c r="P819" s="54"/>
      <c r="Q819" s="55"/>
      <c r="R819" s="55"/>
      <c r="S819" s="55"/>
      <c r="T819" s="55"/>
      <c r="U819" s="54"/>
      <c r="V819" s="55"/>
      <c r="W819" s="55"/>
      <c r="X819" s="55"/>
      <c r="Y819" s="55"/>
      <c r="Z819" s="54"/>
      <c r="AA819" s="55"/>
      <c r="AB819" s="55"/>
      <c r="AC819" s="55"/>
      <c r="AD819" s="55"/>
      <c r="AE819" s="54"/>
      <c r="AF819" s="55"/>
      <c r="AG819" s="55"/>
      <c r="AH819" s="55"/>
      <c r="AI819" s="55"/>
      <c r="AJ819" s="54"/>
      <c r="AK819" s="55"/>
      <c r="AL819" s="55"/>
      <c r="AM819" s="55"/>
      <c r="AN819" s="55"/>
      <c r="AO819" s="54"/>
      <c r="AP819" s="51"/>
    </row>
    <row r="820" spans="1:42">
      <c r="A820" s="53"/>
      <c r="B820" s="53"/>
      <c r="C820" s="53"/>
      <c r="D820" s="54"/>
      <c r="E820" s="54"/>
      <c r="F820" s="54"/>
      <c r="G820" s="55"/>
      <c r="H820" s="55"/>
      <c r="I820" s="55"/>
      <c r="J820" s="55"/>
      <c r="K820" s="54"/>
      <c r="L820" s="55"/>
      <c r="M820" s="55"/>
      <c r="N820" s="55"/>
      <c r="O820" s="55"/>
      <c r="P820" s="54"/>
      <c r="Q820" s="55"/>
      <c r="R820" s="55"/>
      <c r="S820" s="55"/>
      <c r="T820" s="55"/>
      <c r="U820" s="54"/>
      <c r="V820" s="55"/>
      <c r="W820" s="55"/>
      <c r="X820" s="55"/>
      <c r="Y820" s="55"/>
      <c r="Z820" s="54"/>
      <c r="AA820" s="55"/>
      <c r="AB820" s="55"/>
      <c r="AC820" s="55"/>
      <c r="AD820" s="55"/>
      <c r="AE820" s="54"/>
      <c r="AF820" s="55"/>
      <c r="AG820" s="55"/>
      <c r="AH820" s="55"/>
      <c r="AI820" s="55"/>
      <c r="AJ820" s="54"/>
      <c r="AK820" s="55"/>
      <c r="AL820" s="55"/>
      <c r="AM820" s="55"/>
      <c r="AN820" s="55"/>
      <c r="AO820" s="54"/>
      <c r="AP820" s="51"/>
    </row>
    <row r="821" spans="1:42">
      <c r="A821" s="53"/>
      <c r="B821" s="53"/>
      <c r="C821" s="53"/>
      <c r="D821" s="54"/>
      <c r="E821" s="54"/>
      <c r="F821" s="54"/>
      <c r="G821" s="55"/>
      <c r="H821" s="55"/>
      <c r="I821" s="55"/>
      <c r="J821" s="55"/>
      <c r="K821" s="54"/>
      <c r="L821" s="55"/>
      <c r="M821" s="55"/>
      <c r="N821" s="55"/>
      <c r="O821" s="55"/>
      <c r="P821" s="54"/>
      <c r="Q821" s="55"/>
      <c r="R821" s="55"/>
      <c r="S821" s="55"/>
      <c r="T821" s="55"/>
      <c r="U821" s="54"/>
      <c r="V821" s="55"/>
      <c r="W821" s="55"/>
      <c r="X821" s="55"/>
      <c r="Y821" s="55"/>
      <c r="Z821" s="54"/>
      <c r="AA821" s="55"/>
      <c r="AB821" s="55"/>
      <c r="AC821" s="55"/>
      <c r="AD821" s="55"/>
      <c r="AE821" s="54"/>
      <c r="AF821" s="55"/>
      <c r="AG821" s="55"/>
      <c r="AH821" s="55"/>
      <c r="AI821" s="55"/>
      <c r="AJ821" s="54"/>
      <c r="AK821" s="55"/>
      <c r="AL821" s="55"/>
      <c r="AM821" s="55"/>
      <c r="AN821" s="55"/>
      <c r="AO821" s="54"/>
      <c r="AP821" s="51"/>
    </row>
    <row r="822" spans="1:42">
      <c r="A822" s="53"/>
      <c r="B822" s="53"/>
      <c r="C822" s="53"/>
      <c r="D822" s="54"/>
      <c r="E822" s="54"/>
      <c r="F822" s="54"/>
      <c r="G822" s="55"/>
      <c r="H822" s="55"/>
      <c r="I822" s="55"/>
      <c r="J822" s="55"/>
      <c r="K822" s="54"/>
      <c r="L822" s="55"/>
      <c r="M822" s="55"/>
      <c r="N822" s="55"/>
      <c r="O822" s="55"/>
      <c r="P822" s="54"/>
      <c r="Q822" s="55"/>
      <c r="R822" s="55"/>
      <c r="S822" s="55"/>
      <c r="T822" s="55"/>
      <c r="U822" s="54"/>
      <c r="V822" s="55"/>
      <c r="W822" s="55"/>
      <c r="X822" s="55"/>
      <c r="Y822" s="55"/>
      <c r="Z822" s="54"/>
      <c r="AA822" s="55"/>
      <c r="AB822" s="55"/>
      <c r="AC822" s="55"/>
      <c r="AD822" s="55"/>
      <c r="AE822" s="54"/>
      <c r="AF822" s="55"/>
      <c r="AG822" s="55"/>
      <c r="AH822" s="55"/>
      <c r="AI822" s="55"/>
      <c r="AJ822" s="54"/>
      <c r="AK822" s="55"/>
      <c r="AL822" s="55"/>
      <c r="AM822" s="55"/>
      <c r="AN822" s="55"/>
      <c r="AO822" s="54"/>
      <c r="AP822" s="51"/>
    </row>
    <row r="823" spans="1:42">
      <c r="A823" s="53"/>
      <c r="B823" s="53"/>
      <c r="C823" s="53"/>
      <c r="D823" s="54"/>
      <c r="E823" s="54"/>
      <c r="F823" s="54"/>
      <c r="G823" s="55"/>
      <c r="H823" s="55"/>
      <c r="I823" s="55"/>
      <c r="J823" s="55"/>
      <c r="K823" s="54"/>
      <c r="L823" s="55"/>
      <c r="M823" s="55"/>
      <c r="N823" s="55"/>
      <c r="O823" s="55"/>
      <c r="P823" s="54"/>
      <c r="Q823" s="55"/>
      <c r="R823" s="55"/>
      <c r="S823" s="55"/>
      <c r="T823" s="55"/>
      <c r="U823" s="54"/>
      <c r="V823" s="55"/>
      <c r="W823" s="55"/>
      <c r="X823" s="55"/>
      <c r="Y823" s="55"/>
      <c r="Z823" s="54"/>
      <c r="AA823" s="55"/>
      <c r="AB823" s="55"/>
      <c r="AC823" s="55"/>
      <c r="AD823" s="55"/>
      <c r="AE823" s="54"/>
      <c r="AF823" s="55"/>
      <c r="AG823" s="55"/>
      <c r="AH823" s="55"/>
      <c r="AI823" s="55"/>
      <c r="AJ823" s="54"/>
      <c r="AK823" s="55"/>
      <c r="AL823" s="55"/>
      <c r="AM823" s="55"/>
      <c r="AN823" s="55"/>
      <c r="AO823" s="54"/>
      <c r="AP823" s="51"/>
    </row>
    <row r="824" spans="1:42">
      <c r="A824" s="53"/>
      <c r="B824" s="53"/>
      <c r="C824" s="53"/>
      <c r="D824" s="54"/>
      <c r="E824" s="54"/>
      <c r="F824" s="54"/>
      <c r="G824" s="55"/>
      <c r="H824" s="55"/>
      <c r="I824" s="55"/>
      <c r="J824" s="55"/>
      <c r="K824" s="54"/>
      <c r="L824" s="55"/>
      <c r="M824" s="55"/>
      <c r="N824" s="55"/>
      <c r="O824" s="55"/>
      <c r="P824" s="54"/>
      <c r="Q824" s="55"/>
      <c r="R824" s="55"/>
      <c r="S824" s="55"/>
      <c r="T824" s="55"/>
      <c r="U824" s="54"/>
      <c r="V824" s="55"/>
      <c r="W824" s="55"/>
      <c r="X824" s="55"/>
      <c r="Y824" s="55"/>
      <c r="Z824" s="54"/>
      <c r="AA824" s="55"/>
      <c r="AB824" s="55"/>
      <c r="AC824" s="55"/>
      <c r="AD824" s="55"/>
      <c r="AE824" s="54"/>
      <c r="AF824" s="55"/>
      <c r="AG824" s="55"/>
      <c r="AH824" s="55"/>
      <c r="AI824" s="55"/>
      <c r="AJ824" s="54"/>
      <c r="AK824" s="55"/>
      <c r="AL824" s="55"/>
      <c r="AM824" s="55"/>
      <c r="AN824" s="55"/>
      <c r="AO824" s="54"/>
      <c r="AP824" s="51"/>
    </row>
    <row r="825" spans="1:42">
      <c r="A825" s="53"/>
      <c r="B825" s="53"/>
      <c r="C825" s="53"/>
      <c r="D825" s="54"/>
      <c r="E825" s="54"/>
      <c r="F825" s="54"/>
      <c r="G825" s="55"/>
      <c r="H825" s="55"/>
      <c r="I825" s="55"/>
      <c r="J825" s="55"/>
      <c r="K825" s="54"/>
      <c r="L825" s="55"/>
      <c r="M825" s="55"/>
      <c r="N825" s="55"/>
      <c r="O825" s="55"/>
      <c r="P825" s="54"/>
      <c r="Q825" s="55"/>
      <c r="R825" s="55"/>
      <c r="S825" s="55"/>
      <c r="T825" s="55"/>
      <c r="U825" s="54"/>
      <c r="V825" s="55"/>
      <c r="W825" s="55"/>
      <c r="X825" s="55"/>
      <c r="Y825" s="55"/>
      <c r="Z825" s="54"/>
      <c r="AA825" s="55"/>
      <c r="AB825" s="55"/>
      <c r="AC825" s="55"/>
      <c r="AD825" s="55"/>
      <c r="AE825" s="54"/>
      <c r="AF825" s="55"/>
      <c r="AG825" s="55"/>
      <c r="AH825" s="55"/>
      <c r="AI825" s="55"/>
      <c r="AJ825" s="54"/>
      <c r="AK825" s="55"/>
      <c r="AL825" s="55"/>
      <c r="AM825" s="55"/>
      <c r="AN825" s="55"/>
      <c r="AO825" s="54"/>
      <c r="AP825" s="51"/>
    </row>
    <row r="826" spans="1:42">
      <c r="A826" s="53"/>
      <c r="B826" s="53"/>
      <c r="C826" s="53"/>
      <c r="D826" s="54"/>
      <c r="E826" s="54"/>
      <c r="F826" s="54"/>
      <c r="G826" s="55"/>
      <c r="H826" s="55"/>
      <c r="I826" s="55"/>
      <c r="J826" s="55"/>
      <c r="K826" s="54"/>
      <c r="L826" s="55"/>
      <c r="M826" s="55"/>
      <c r="N826" s="55"/>
      <c r="O826" s="55"/>
      <c r="P826" s="54"/>
      <c r="Q826" s="55"/>
      <c r="R826" s="55"/>
      <c r="S826" s="55"/>
      <c r="T826" s="55"/>
      <c r="U826" s="54"/>
      <c r="V826" s="55"/>
      <c r="W826" s="55"/>
      <c r="X826" s="55"/>
      <c r="Y826" s="55"/>
      <c r="Z826" s="54"/>
      <c r="AA826" s="55"/>
      <c r="AB826" s="55"/>
      <c r="AC826" s="55"/>
      <c r="AD826" s="55"/>
      <c r="AE826" s="54"/>
      <c r="AF826" s="55"/>
      <c r="AG826" s="55"/>
      <c r="AH826" s="55"/>
      <c r="AI826" s="55"/>
      <c r="AJ826" s="54"/>
      <c r="AK826" s="55"/>
      <c r="AL826" s="55"/>
      <c r="AM826" s="55"/>
      <c r="AN826" s="55"/>
      <c r="AO826" s="54"/>
      <c r="AP826" s="51"/>
    </row>
    <row r="827" spans="1:42">
      <c r="A827" s="53"/>
      <c r="B827" s="53"/>
      <c r="C827" s="53"/>
      <c r="D827" s="54"/>
      <c r="E827" s="54"/>
      <c r="F827" s="54"/>
      <c r="G827" s="55"/>
      <c r="H827" s="55"/>
      <c r="I827" s="55"/>
      <c r="J827" s="55"/>
      <c r="K827" s="54"/>
      <c r="L827" s="55"/>
      <c r="M827" s="55"/>
      <c r="N827" s="55"/>
      <c r="O827" s="55"/>
      <c r="P827" s="54"/>
      <c r="Q827" s="55"/>
      <c r="R827" s="55"/>
      <c r="S827" s="55"/>
      <c r="T827" s="55"/>
      <c r="U827" s="54"/>
      <c r="V827" s="55"/>
      <c r="W827" s="55"/>
      <c r="X827" s="55"/>
      <c r="Y827" s="55"/>
      <c r="Z827" s="54"/>
      <c r="AA827" s="55"/>
      <c r="AB827" s="55"/>
      <c r="AC827" s="55"/>
      <c r="AD827" s="55"/>
      <c r="AE827" s="54"/>
      <c r="AF827" s="55"/>
      <c r="AG827" s="55"/>
      <c r="AH827" s="55"/>
      <c r="AI827" s="55"/>
      <c r="AJ827" s="54"/>
      <c r="AK827" s="55"/>
      <c r="AL827" s="55"/>
      <c r="AM827" s="55"/>
      <c r="AN827" s="55"/>
      <c r="AO827" s="54"/>
      <c r="AP827" s="51"/>
    </row>
    <row r="828" spans="1:42">
      <c r="A828" s="53"/>
      <c r="B828" s="53"/>
      <c r="C828" s="53"/>
      <c r="D828" s="54"/>
      <c r="E828" s="54"/>
      <c r="F828" s="54"/>
      <c r="G828" s="55"/>
      <c r="H828" s="55"/>
      <c r="I828" s="55"/>
      <c r="J828" s="55"/>
      <c r="K828" s="54"/>
      <c r="L828" s="55"/>
      <c r="M828" s="55"/>
      <c r="N828" s="55"/>
      <c r="O828" s="55"/>
      <c r="P828" s="54"/>
      <c r="Q828" s="55"/>
      <c r="R828" s="55"/>
      <c r="S828" s="55"/>
      <c r="T828" s="55"/>
      <c r="U828" s="54"/>
      <c r="V828" s="55"/>
      <c r="W828" s="55"/>
      <c r="X828" s="55"/>
      <c r="Y828" s="55"/>
      <c r="Z828" s="54"/>
      <c r="AA828" s="55"/>
      <c r="AB828" s="55"/>
      <c r="AC828" s="55"/>
      <c r="AD828" s="55"/>
      <c r="AE828" s="54"/>
      <c r="AF828" s="55"/>
      <c r="AG828" s="55"/>
      <c r="AH828" s="55"/>
      <c r="AI828" s="55"/>
      <c r="AJ828" s="54"/>
      <c r="AK828" s="55"/>
      <c r="AL828" s="55"/>
      <c r="AM828" s="55"/>
      <c r="AN828" s="55"/>
      <c r="AO828" s="54"/>
      <c r="AP828" s="51"/>
    </row>
    <row r="829" spans="1:42">
      <c r="A829" s="53"/>
      <c r="B829" s="53"/>
      <c r="C829" s="53"/>
      <c r="D829" s="54"/>
      <c r="E829" s="54"/>
      <c r="F829" s="54"/>
      <c r="G829" s="55"/>
      <c r="H829" s="55"/>
      <c r="I829" s="55"/>
      <c r="J829" s="55"/>
      <c r="K829" s="54"/>
      <c r="L829" s="55"/>
      <c r="M829" s="55"/>
      <c r="N829" s="55"/>
      <c r="O829" s="55"/>
      <c r="P829" s="54"/>
      <c r="Q829" s="55"/>
      <c r="R829" s="55"/>
      <c r="S829" s="55"/>
      <c r="T829" s="55"/>
      <c r="U829" s="54"/>
      <c r="V829" s="55"/>
      <c r="W829" s="55"/>
      <c r="X829" s="55"/>
      <c r="Y829" s="55"/>
      <c r="Z829" s="54"/>
      <c r="AA829" s="55"/>
      <c r="AB829" s="55"/>
      <c r="AC829" s="55"/>
      <c r="AD829" s="55"/>
      <c r="AE829" s="54"/>
      <c r="AF829" s="55"/>
      <c r="AG829" s="55"/>
      <c r="AH829" s="55"/>
      <c r="AI829" s="55"/>
      <c r="AJ829" s="54"/>
      <c r="AK829" s="55"/>
      <c r="AL829" s="55"/>
      <c r="AM829" s="55"/>
      <c r="AN829" s="55"/>
      <c r="AO829" s="54"/>
      <c r="AP829" s="51"/>
    </row>
    <row r="830" spans="1:42">
      <c r="A830" s="53"/>
      <c r="B830" s="53"/>
      <c r="C830" s="53"/>
      <c r="D830" s="54"/>
      <c r="E830" s="54"/>
      <c r="F830" s="54"/>
      <c r="G830" s="55"/>
      <c r="H830" s="55"/>
      <c r="I830" s="55"/>
      <c r="J830" s="55"/>
      <c r="K830" s="54"/>
      <c r="L830" s="55"/>
      <c r="M830" s="55"/>
      <c r="N830" s="55"/>
      <c r="O830" s="55"/>
      <c r="P830" s="54"/>
      <c r="Q830" s="55"/>
      <c r="R830" s="55"/>
      <c r="S830" s="55"/>
      <c r="T830" s="55"/>
      <c r="U830" s="54"/>
      <c r="V830" s="55"/>
      <c r="W830" s="55"/>
      <c r="X830" s="55"/>
      <c r="Y830" s="55"/>
      <c r="Z830" s="54"/>
      <c r="AA830" s="55"/>
      <c r="AB830" s="55"/>
      <c r="AC830" s="55"/>
      <c r="AD830" s="55"/>
      <c r="AE830" s="54"/>
      <c r="AF830" s="55"/>
      <c r="AG830" s="55"/>
      <c r="AH830" s="55"/>
      <c r="AI830" s="55"/>
      <c r="AJ830" s="54"/>
      <c r="AK830" s="55"/>
      <c r="AL830" s="55"/>
      <c r="AM830" s="55"/>
      <c r="AN830" s="55"/>
      <c r="AO830" s="54"/>
      <c r="AP830" s="51"/>
    </row>
    <row r="831" spans="1:42">
      <c r="A831" s="53"/>
      <c r="B831" s="53"/>
      <c r="C831" s="53"/>
      <c r="D831" s="54"/>
      <c r="E831" s="54"/>
      <c r="F831" s="54"/>
      <c r="G831" s="55"/>
      <c r="H831" s="55"/>
      <c r="I831" s="55"/>
      <c r="J831" s="55"/>
      <c r="K831" s="54"/>
      <c r="L831" s="55"/>
      <c r="M831" s="55"/>
      <c r="N831" s="55"/>
      <c r="O831" s="55"/>
      <c r="P831" s="54"/>
      <c r="Q831" s="55"/>
      <c r="R831" s="55"/>
      <c r="S831" s="55"/>
      <c r="T831" s="55"/>
      <c r="U831" s="54"/>
      <c r="V831" s="55"/>
      <c r="W831" s="55"/>
      <c r="X831" s="55"/>
      <c r="Y831" s="55"/>
      <c r="Z831" s="54"/>
      <c r="AA831" s="55"/>
      <c r="AB831" s="55"/>
      <c r="AC831" s="55"/>
      <c r="AD831" s="55"/>
      <c r="AE831" s="54"/>
      <c r="AF831" s="55"/>
      <c r="AG831" s="55"/>
      <c r="AH831" s="55"/>
      <c r="AI831" s="55"/>
      <c r="AJ831" s="54"/>
      <c r="AK831" s="55"/>
      <c r="AL831" s="55"/>
      <c r="AM831" s="55"/>
      <c r="AN831" s="55"/>
      <c r="AO831" s="54"/>
      <c r="AP831" s="51"/>
    </row>
    <row r="832" spans="1:42">
      <c r="A832" s="53"/>
      <c r="B832" s="53"/>
      <c r="C832" s="53"/>
      <c r="D832" s="54"/>
      <c r="E832" s="54"/>
      <c r="F832" s="54"/>
      <c r="G832" s="55"/>
      <c r="H832" s="55"/>
      <c r="I832" s="55"/>
      <c r="J832" s="55"/>
      <c r="K832" s="54"/>
      <c r="L832" s="55"/>
      <c r="M832" s="55"/>
      <c r="N832" s="55"/>
      <c r="O832" s="55"/>
      <c r="P832" s="54"/>
      <c r="Q832" s="55"/>
      <c r="R832" s="55"/>
      <c r="S832" s="55"/>
      <c r="T832" s="55"/>
      <c r="U832" s="54"/>
      <c r="V832" s="55"/>
      <c r="W832" s="55"/>
      <c r="X832" s="55"/>
      <c r="Y832" s="55"/>
      <c r="Z832" s="54"/>
      <c r="AA832" s="55"/>
      <c r="AB832" s="55"/>
      <c r="AC832" s="55"/>
      <c r="AD832" s="55"/>
      <c r="AE832" s="54"/>
      <c r="AF832" s="55"/>
      <c r="AG832" s="55"/>
      <c r="AH832" s="55"/>
      <c r="AI832" s="55"/>
      <c r="AJ832" s="54"/>
      <c r="AK832" s="55"/>
      <c r="AL832" s="55"/>
      <c r="AM832" s="55"/>
      <c r="AN832" s="55"/>
      <c r="AO832" s="54"/>
      <c r="AP832" s="51"/>
    </row>
    <row r="833" spans="1:42">
      <c r="A833" s="53"/>
      <c r="B833" s="53"/>
      <c r="C833" s="53"/>
      <c r="D833" s="54"/>
      <c r="E833" s="54"/>
      <c r="F833" s="54"/>
      <c r="G833" s="55"/>
      <c r="H833" s="55"/>
      <c r="I833" s="55"/>
      <c r="J833" s="55"/>
      <c r="K833" s="54"/>
      <c r="L833" s="55"/>
      <c r="M833" s="55"/>
      <c r="N833" s="55"/>
      <c r="O833" s="55"/>
      <c r="P833" s="54"/>
      <c r="Q833" s="55"/>
      <c r="R833" s="55"/>
      <c r="S833" s="55"/>
      <c r="T833" s="55"/>
      <c r="U833" s="54"/>
      <c r="V833" s="55"/>
      <c r="W833" s="55"/>
      <c r="X833" s="55"/>
      <c r="Y833" s="55"/>
      <c r="Z833" s="54"/>
      <c r="AA833" s="55"/>
      <c r="AB833" s="55"/>
      <c r="AC833" s="55"/>
      <c r="AD833" s="55"/>
      <c r="AE833" s="54"/>
      <c r="AF833" s="55"/>
      <c r="AG833" s="55"/>
      <c r="AH833" s="55"/>
      <c r="AI833" s="55"/>
      <c r="AJ833" s="54"/>
      <c r="AK833" s="55"/>
      <c r="AL833" s="55"/>
      <c r="AM833" s="55"/>
      <c r="AN833" s="55"/>
      <c r="AO833" s="54"/>
      <c r="AP833" s="51"/>
    </row>
    <row r="834" spans="1:42">
      <c r="A834" s="53"/>
      <c r="B834" s="53"/>
      <c r="C834" s="53"/>
      <c r="D834" s="54"/>
      <c r="E834" s="54"/>
      <c r="F834" s="54"/>
      <c r="G834" s="55"/>
      <c r="H834" s="55"/>
      <c r="I834" s="55"/>
      <c r="J834" s="55"/>
      <c r="K834" s="54"/>
      <c r="L834" s="55"/>
      <c r="M834" s="55"/>
      <c r="N834" s="55"/>
      <c r="O834" s="55"/>
      <c r="P834" s="54"/>
      <c r="Q834" s="55"/>
      <c r="R834" s="55"/>
      <c r="S834" s="55"/>
      <c r="T834" s="55"/>
      <c r="U834" s="54"/>
      <c r="V834" s="55"/>
      <c r="W834" s="55"/>
      <c r="X834" s="55"/>
      <c r="Y834" s="55"/>
      <c r="Z834" s="54"/>
      <c r="AA834" s="55"/>
      <c r="AB834" s="55"/>
      <c r="AC834" s="55"/>
      <c r="AD834" s="55"/>
      <c r="AE834" s="54"/>
      <c r="AF834" s="55"/>
      <c r="AG834" s="55"/>
      <c r="AH834" s="55"/>
      <c r="AI834" s="55"/>
      <c r="AJ834" s="54"/>
      <c r="AK834" s="55"/>
      <c r="AL834" s="55"/>
      <c r="AM834" s="55"/>
      <c r="AN834" s="55"/>
      <c r="AO834" s="54"/>
      <c r="AP834" s="51"/>
    </row>
    <row r="835" spans="1:42">
      <c r="A835" s="53"/>
      <c r="B835" s="53"/>
      <c r="C835" s="53"/>
      <c r="D835" s="54"/>
      <c r="E835" s="54"/>
      <c r="F835" s="54"/>
      <c r="G835" s="55"/>
      <c r="H835" s="55"/>
      <c r="I835" s="55"/>
      <c r="J835" s="55"/>
      <c r="K835" s="54"/>
      <c r="L835" s="55"/>
      <c r="M835" s="55"/>
      <c r="N835" s="55"/>
      <c r="O835" s="55"/>
      <c r="P835" s="54"/>
      <c r="Q835" s="55"/>
      <c r="R835" s="55"/>
      <c r="S835" s="55"/>
      <c r="T835" s="55"/>
      <c r="U835" s="54"/>
      <c r="V835" s="55"/>
      <c r="W835" s="55"/>
      <c r="X835" s="55"/>
      <c r="Y835" s="55"/>
      <c r="Z835" s="54"/>
      <c r="AA835" s="55"/>
      <c r="AB835" s="55"/>
      <c r="AC835" s="55"/>
      <c r="AD835" s="55"/>
      <c r="AE835" s="54"/>
      <c r="AF835" s="55"/>
      <c r="AG835" s="55"/>
      <c r="AH835" s="55"/>
      <c r="AI835" s="55"/>
      <c r="AJ835" s="54"/>
      <c r="AK835" s="55"/>
      <c r="AL835" s="55"/>
      <c r="AM835" s="55"/>
      <c r="AN835" s="55"/>
      <c r="AO835" s="54"/>
      <c r="AP835" s="51"/>
    </row>
    <row r="836" spans="1:42">
      <c r="A836" s="53"/>
      <c r="B836" s="53"/>
      <c r="C836" s="53"/>
      <c r="D836" s="54"/>
      <c r="E836" s="54"/>
      <c r="F836" s="54"/>
      <c r="G836" s="55"/>
      <c r="H836" s="55"/>
      <c r="I836" s="55"/>
      <c r="J836" s="55"/>
      <c r="K836" s="54"/>
      <c r="L836" s="55"/>
      <c r="M836" s="55"/>
      <c r="N836" s="55"/>
      <c r="O836" s="55"/>
      <c r="P836" s="54"/>
      <c r="Q836" s="55"/>
      <c r="R836" s="55"/>
      <c r="S836" s="55"/>
      <c r="T836" s="55"/>
      <c r="U836" s="54"/>
      <c r="V836" s="55"/>
      <c r="W836" s="55"/>
      <c r="X836" s="55"/>
      <c r="Y836" s="55"/>
      <c r="Z836" s="54"/>
      <c r="AA836" s="55"/>
      <c r="AB836" s="55"/>
      <c r="AC836" s="55"/>
      <c r="AD836" s="55"/>
      <c r="AE836" s="54"/>
      <c r="AF836" s="55"/>
      <c r="AG836" s="55"/>
      <c r="AH836" s="55"/>
      <c r="AI836" s="55"/>
      <c r="AJ836" s="54"/>
      <c r="AK836" s="55"/>
      <c r="AL836" s="55"/>
      <c r="AM836" s="55"/>
      <c r="AN836" s="55"/>
      <c r="AO836" s="54"/>
      <c r="AP836" s="51"/>
    </row>
    <row r="837" spans="1:42">
      <c r="A837" s="53"/>
      <c r="B837" s="53"/>
      <c r="C837" s="53"/>
      <c r="D837" s="54"/>
      <c r="E837" s="54"/>
      <c r="F837" s="54"/>
      <c r="G837" s="55"/>
      <c r="H837" s="55"/>
      <c r="I837" s="55"/>
      <c r="J837" s="55"/>
      <c r="K837" s="54"/>
      <c r="L837" s="55"/>
      <c r="M837" s="55"/>
      <c r="N837" s="55"/>
      <c r="O837" s="55"/>
      <c r="P837" s="54"/>
      <c r="Q837" s="55"/>
      <c r="R837" s="55"/>
      <c r="S837" s="55"/>
      <c r="T837" s="55"/>
      <c r="U837" s="54"/>
      <c r="V837" s="55"/>
      <c r="W837" s="55"/>
      <c r="X837" s="55"/>
      <c r="Y837" s="55"/>
      <c r="Z837" s="54"/>
      <c r="AA837" s="55"/>
      <c r="AB837" s="55"/>
      <c r="AC837" s="55"/>
      <c r="AD837" s="55"/>
      <c r="AE837" s="54"/>
      <c r="AF837" s="55"/>
      <c r="AG837" s="55"/>
      <c r="AH837" s="55"/>
      <c r="AI837" s="55"/>
      <c r="AJ837" s="54"/>
      <c r="AK837" s="55"/>
      <c r="AL837" s="55"/>
      <c r="AM837" s="55"/>
      <c r="AN837" s="55"/>
      <c r="AO837" s="54"/>
      <c r="AP837" s="51"/>
    </row>
    <row r="838" spans="1:42">
      <c r="A838" s="53"/>
      <c r="B838" s="53"/>
      <c r="C838" s="53"/>
      <c r="D838" s="54"/>
      <c r="E838" s="54"/>
      <c r="F838" s="54"/>
      <c r="G838" s="55"/>
      <c r="H838" s="55"/>
      <c r="I838" s="55"/>
      <c r="J838" s="55"/>
      <c r="K838" s="54"/>
      <c r="L838" s="55"/>
      <c r="M838" s="55"/>
      <c r="N838" s="55"/>
      <c r="O838" s="55"/>
      <c r="P838" s="54"/>
      <c r="Q838" s="55"/>
      <c r="R838" s="55"/>
      <c r="S838" s="55"/>
      <c r="T838" s="55"/>
      <c r="U838" s="54"/>
      <c r="V838" s="55"/>
      <c r="W838" s="55"/>
      <c r="X838" s="55"/>
      <c r="Y838" s="55"/>
      <c r="Z838" s="54"/>
      <c r="AA838" s="55"/>
      <c r="AB838" s="55"/>
      <c r="AC838" s="55"/>
      <c r="AD838" s="55"/>
      <c r="AE838" s="54"/>
      <c r="AF838" s="55"/>
      <c r="AG838" s="55"/>
      <c r="AH838" s="55"/>
      <c r="AI838" s="55"/>
      <c r="AJ838" s="54"/>
      <c r="AK838" s="55"/>
      <c r="AL838" s="55"/>
      <c r="AM838" s="55"/>
      <c r="AN838" s="55"/>
      <c r="AO838" s="54"/>
      <c r="AP838" s="51"/>
    </row>
    <row r="839" spans="1:42">
      <c r="A839" s="53"/>
      <c r="B839" s="53"/>
      <c r="C839" s="53"/>
      <c r="D839" s="54"/>
      <c r="E839" s="54"/>
      <c r="F839" s="54"/>
      <c r="G839" s="55"/>
      <c r="H839" s="55"/>
      <c r="I839" s="55"/>
      <c r="J839" s="55"/>
      <c r="K839" s="54"/>
      <c r="L839" s="55"/>
      <c r="M839" s="55"/>
      <c r="N839" s="55"/>
      <c r="O839" s="55"/>
      <c r="P839" s="54"/>
      <c r="Q839" s="55"/>
      <c r="R839" s="55"/>
      <c r="S839" s="55"/>
      <c r="T839" s="55"/>
      <c r="U839" s="54"/>
      <c r="V839" s="55"/>
      <c r="W839" s="55"/>
      <c r="X839" s="55"/>
      <c r="Y839" s="55"/>
      <c r="Z839" s="54"/>
      <c r="AA839" s="55"/>
      <c r="AB839" s="55"/>
      <c r="AC839" s="55"/>
      <c r="AD839" s="55"/>
      <c r="AE839" s="54"/>
      <c r="AF839" s="55"/>
      <c r="AG839" s="55"/>
      <c r="AH839" s="55"/>
      <c r="AI839" s="55"/>
      <c r="AJ839" s="54"/>
      <c r="AK839" s="55"/>
      <c r="AL839" s="55"/>
      <c r="AM839" s="55"/>
      <c r="AN839" s="55"/>
      <c r="AO839" s="54"/>
      <c r="AP839" s="51"/>
    </row>
    <row r="840" spans="1:42">
      <c r="A840" s="53"/>
      <c r="B840" s="53"/>
      <c r="C840" s="53"/>
      <c r="D840" s="54"/>
      <c r="E840" s="54"/>
      <c r="F840" s="54"/>
      <c r="G840" s="55"/>
      <c r="H840" s="55"/>
      <c r="I840" s="55"/>
      <c r="J840" s="55"/>
      <c r="K840" s="54"/>
      <c r="L840" s="55"/>
      <c r="M840" s="55"/>
      <c r="N840" s="55"/>
      <c r="O840" s="55"/>
      <c r="P840" s="54"/>
      <c r="Q840" s="55"/>
      <c r="R840" s="55"/>
      <c r="S840" s="55"/>
      <c r="T840" s="55"/>
      <c r="U840" s="54"/>
      <c r="V840" s="55"/>
      <c r="W840" s="55"/>
      <c r="X840" s="55"/>
      <c r="Y840" s="55"/>
      <c r="Z840" s="54"/>
      <c r="AA840" s="55"/>
      <c r="AB840" s="55"/>
      <c r="AC840" s="55"/>
      <c r="AD840" s="55"/>
      <c r="AE840" s="54"/>
      <c r="AF840" s="55"/>
      <c r="AG840" s="55"/>
      <c r="AH840" s="55"/>
      <c r="AI840" s="55"/>
      <c r="AJ840" s="54"/>
      <c r="AK840" s="55"/>
      <c r="AL840" s="55"/>
      <c r="AM840" s="55"/>
      <c r="AN840" s="55"/>
      <c r="AO840" s="54"/>
      <c r="AP840" s="51"/>
    </row>
    <row r="841" spans="1:42">
      <c r="A841" s="53"/>
      <c r="B841" s="53"/>
      <c r="C841" s="53"/>
      <c r="D841" s="54"/>
      <c r="E841" s="54"/>
      <c r="F841" s="54"/>
      <c r="G841" s="55"/>
      <c r="H841" s="55"/>
      <c r="I841" s="55"/>
      <c r="J841" s="55"/>
      <c r="K841" s="54"/>
      <c r="L841" s="55"/>
      <c r="M841" s="55"/>
      <c r="N841" s="55"/>
      <c r="O841" s="55"/>
      <c r="P841" s="54"/>
      <c r="Q841" s="55"/>
      <c r="R841" s="55"/>
      <c r="S841" s="55"/>
      <c r="T841" s="55"/>
      <c r="U841" s="54"/>
      <c r="V841" s="55"/>
      <c r="W841" s="55"/>
      <c r="X841" s="55"/>
      <c r="Y841" s="55"/>
      <c r="Z841" s="54"/>
      <c r="AA841" s="55"/>
      <c r="AB841" s="55"/>
      <c r="AC841" s="55"/>
      <c r="AD841" s="55"/>
      <c r="AE841" s="54"/>
      <c r="AF841" s="55"/>
      <c r="AG841" s="55"/>
      <c r="AH841" s="55"/>
      <c r="AI841" s="55"/>
      <c r="AJ841" s="54"/>
      <c r="AK841" s="55"/>
      <c r="AL841" s="55"/>
      <c r="AM841" s="55"/>
      <c r="AN841" s="55"/>
      <c r="AO841" s="54"/>
      <c r="AP841" s="51"/>
    </row>
    <row r="842" spans="1:42">
      <c r="A842" s="53"/>
      <c r="B842" s="53"/>
      <c r="C842" s="53"/>
      <c r="D842" s="54"/>
      <c r="E842" s="54"/>
      <c r="F842" s="54"/>
      <c r="G842" s="55"/>
      <c r="H842" s="55"/>
      <c r="I842" s="55"/>
      <c r="J842" s="55"/>
      <c r="K842" s="54"/>
      <c r="L842" s="55"/>
      <c r="M842" s="55"/>
      <c r="N842" s="55"/>
      <c r="O842" s="55"/>
      <c r="P842" s="54"/>
      <c r="Q842" s="55"/>
      <c r="R842" s="55"/>
      <c r="S842" s="55"/>
      <c r="T842" s="55"/>
      <c r="U842" s="54"/>
      <c r="V842" s="55"/>
      <c r="W842" s="55"/>
      <c r="X842" s="55"/>
      <c r="Y842" s="55"/>
      <c r="Z842" s="54"/>
      <c r="AA842" s="55"/>
      <c r="AB842" s="55"/>
      <c r="AC842" s="55"/>
      <c r="AD842" s="55"/>
      <c r="AE842" s="54"/>
      <c r="AF842" s="55"/>
      <c r="AG842" s="55"/>
      <c r="AH842" s="55"/>
      <c r="AI842" s="55"/>
      <c r="AJ842" s="54"/>
      <c r="AK842" s="55"/>
      <c r="AL842" s="55"/>
      <c r="AM842" s="55"/>
      <c r="AN842" s="55"/>
      <c r="AO842" s="54"/>
      <c r="AP842" s="51"/>
    </row>
    <row r="843" spans="1:42">
      <c r="A843" s="53"/>
      <c r="B843" s="53"/>
      <c r="C843" s="53"/>
      <c r="D843" s="54"/>
      <c r="E843" s="54"/>
      <c r="F843" s="54"/>
      <c r="G843" s="55"/>
      <c r="H843" s="55"/>
      <c r="I843" s="55"/>
      <c r="J843" s="55"/>
      <c r="K843" s="54"/>
      <c r="L843" s="55"/>
      <c r="M843" s="55"/>
      <c r="N843" s="55"/>
      <c r="O843" s="55"/>
      <c r="P843" s="54"/>
      <c r="Q843" s="55"/>
      <c r="R843" s="55"/>
      <c r="S843" s="55"/>
      <c r="T843" s="55"/>
      <c r="U843" s="54"/>
      <c r="V843" s="55"/>
      <c r="W843" s="55"/>
      <c r="X843" s="55"/>
      <c r="Y843" s="55"/>
      <c r="Z843" s="54"/>
      <c r="AA843" s="55"/>
      <c r="AB843" s="55"/>
      <c r="AC843" s="55"/>
      <c r="AD843" s="55"/>
      <c r="AE843" s="54"/>
      <c r="AF843" s="55"/>
      <c r="AG843" s="55"/>
      <c r="AH843" s="55"/>
      <c r="AI843" s="55"/>
      <c r="AJ843" s="54"/>
      <c r="AK843" s="55"/>
      <c r="AL843" s="55"/>
      <c r="AM843" s="55"/>
      <c r="AN843" s="55"/>
      <c r="AO843" s="54"/>
      <c r="AP843" s="51"/>
    </row>
    <row r="844" spans="1:42">
      <c r="A844" s="53"/>
      <c r="B844" s="53"/>
      <c r="C844" s="53"/>
      <c r="D844" s="54"/>
      <c r="E844" s="54"/>
      <c r="F844" s="54"/>
      <c r="G844" s="55"/>
      <c r="H844" s="55"/>
      <c r="I844" s="55"/>
      <c r="J844" s="55"/>
      <c r="K844" s="54"/>
      <c r="L844" s="55"/>
      <c r="M844" s="55"/>
      <c r="N844" s="55"/>
      <c r="O844" s="55"/>
      <c r="P844" s="54"/>
      <c r="Q844" s="55"/>
      <c r="R844" s="55"/>
      <c r="S844" s="55"/>
      <c r="T844" s="55"/>
      <c r="U844" s="54"/>
      <c r="V844" s="55"/>
      <c r="W844" s="55"/>
      <c r="X844" s="55"/>
      <c r="Y844" s="55"/>
      <c r="Z844" s="54"/>
      <c r="AA844" s="55"/>
      <c r="AB844" s="55"/>
      <c r="AC844" s="55"/>
      <c r="AD844" s="55"/>
      <c r="AE844" s="54"/>
      <c r="AF844" s="55"/>
      <c r="AG844" s="55"/>
      <c r="AH844" s="55"/>
      <c r="AI844" s="55"/>
      <c r="AJ844" s="54"/>
      <c r="AK844" s="55"/>
      <c r="AL844" s="55"/>
      <c r="AM844" s="55"/>
      <c r="AN844" s="55"/>
      <c r="AO844" s="54"/>
      <c r="AP844" s="51"/>
    </row>
    <row r="845" spans="1:42">
      <c r="A845" s="53"/>
      <c r="B845" s="53"/>
      <c r="C845" s="53"/>
      <c r="D845" s="54"/>
      <c r="E845" s="54"/>
      <c r="F845" s="54"/>
      <c r="G845" s="55"/>
      <c r="H845" s="55"/>
      <c r="I845" s="55"/>
      <c r="J845" s="55"/>
      <c r="K845" s="54"/>
      <c r="L845" s="55"/>
      <c r="M845" s="55"/>
      <c r="N845" s="55"/>
      <c r="O845" s="55"/>
      <c r="P845" s="54"/>
      <c r="Q845" s="55"/>
      <c r="R845" s="55"/>
      <c r="S845" s="55"/>
      <c r="T845" s="55"/>
      <c r="U845" s="54"/>
      <c r="V845" s="55"/>
      <c r="W845" s="55"/>
      <c r="X845" s="55"/>
      <c r="Y845" s="55"/>
      <c r="Z845" s="54"/>
      <c r="AA845" s="55"/>
      <c r="AB845" s="55"/>
      <c r="AC845" s="55"/>
      <c r="AD845" s="55"/>
      <c r="AE845" s="54"/>
      <c r="AF845" s="55"/>
      <c r="AG845" s="55"/>
      <c r="AH845" s="55"/>
      <c r="AI845" s="55"/>
      <c r="AJ845" s="54"/>
      <c r="AK845" s="55"/>
      <c r="AL845" s="55"/>
      <c r="AM845" s="55"/>
      <c r="AN845" s="55"/>
      <c r="AO845" s="54"/>
      <c r="AP845" s="51"/>
    </row>
    <row r="846" spans="1:42">
      <c r="A846" s="53"/>
      <c r="B846" s="53"/>
      <c r="C846" s="53"/>
      <c r="D846" s="54"/>
      <c r="E846" s="54"/>
      <c r="F846" s="54"/>
      <c r="G846" s="55"/>
      <c r="H846" s="55"/>
      <c r="I846" s="55"/>
      <c r="J846" s="55"/>
      <c r="K846" s="54"/>
      <c r="L846" s="55"/>
      <c r="M846" s="55"/>
      <c r="N846" s="55"/>
      <c r="O846" s="55"/>
      <c r="P846" s="54"/>
      <c r="Q846" s="55"/>
      <c r="R846" s="55"/>
      <c r="S846" s="55"/>
      <c r="T846" s="55"/>
      <c r="U846" s="54"/>
      <c r="V846" s="55"/>
      <c r="W846" s="55"/>
      <c r="X846" s="55"/>
      <c r="Y846" s="55"/>
      <c r="Z846" s="54"/>
      <c r="AA846" s="55"/>
      <c r="AB846" s="55"/>
      <c r="AC846" s="55"/>
      <c r="AD846" s="55"/>
      <c r="AE846" s="54"/>
      <c r="AF846" s="55"/>
      <c r="AG846" s="55"/>
      <c r="AH846" s="55"/>
      <c r="AI846" s="55"/>
      <c r="AJ846" s="54"/>
      <c r="AK846" s="55"/>
      <c r="AL846" s="55"/>
      <c r="AM846" s="55"/>
      <c r="AN846" s="55"/>
      <c r="AO846" s="54"/>
      <c r="AP846" s="51"/>
    </row>
    <row r="847" spans="1:42">
      <c r="A847" s="53"/>
      <c r="B847" s="53"/>
      <c r="C847" s="53"/>
      <c r="D847" s="54"/>
      <c r="E847" s="54"/>
      <c r="F847" s="54"/>
      <c r="G847" s="55"/>
      <c r="H847" s="55"/>
      <c r="I847" s="55"/>
      <c r="J847" s="55"/>
      <c r="K847" s="54"/>
      <c r="L847" s="55"/>
      <c r="M847" s="55"/>
      <c r="N847" s="55"/>
      <c r="O847" s="55"/>
      <c r="P847" s="54"/>
      <c r="Q847" s="55"/>
      <c r="R847" s="55"/>
      <c r="S847" s="55"/>
      <c r="T847" s="55"/>
      <c r="U847" s="54"/>
      <c r="V847" s="55"/>
      <c r="W847" s="55"/>
      <c r="X847" s="55"/>
      <c r="Y847" s="55"/>
      <c r="Z847" s="54"/>
      <c r="AA847" s="55"/>
      <c r="AB847" s="55"/>
      <c r="AC847" s="55"/>
      <c r="AD847" s="55"/>
      <c r="AE847" s="54"/>
      <c r="AF847" s="55"/>
      <c r="AG847" s="55"/>
      <c r="AH847" s="55"/>
      <c r="AI847" s="55"/>
      <c r="AJ847" s="54"/>
      <c r="AK847" s="55"/>
      <c r="AL847" s="55"/>
      <c r="AM847" s="55"/>
      <c r="AN847" s="55"/>
      <c r="AO847" s="54"/>
      <c r="AP847" s="51"/>
    </row>
    <row r="848" spans="1:42">
      <c r="A848" s="53"/>
      <c r="B848" s="53"/>
      <c r="C848" s="53"/>
      <c r="D848" s="54"/>
      <c r="E848" s="54"/>
      <c r="F848" s="54"/>
      <c r="G848" s="55"/>
      <c r="H848" s="55"/>
      <c r="I848" s="55"/>
      <c r="J848" s="55"/>
      <c r="K848" s="54"/>
      <c r="L848" s="55"/>
      <c r="M848" s="55"/>
      <c r="N848" s="55"/>
      <c r="O848" s="55"/>
      <c r="P848" s="54"/>
      <c r="Q848" s="55"/>
      <c r="R848" s="55"/>
      <c r="S848" s="55"/>
      <c r="T848" s="55"/>
      <c r="U848" s="54"/>
      <c r="V848" s="55"/>
      <c r="W848" s="55"/>
      <c r="X848" s="55"/>
      <c r="Y848" s="55"/>
      <c r="Z848" s="54"/>
      <c r="AA848" s="55"/>
      <c r="AB848" s="55"/>
      <c r="AC848" s="55"/>
      <c r="AD848" s="55"/>
      <c r="AE848" s="54"/>
      <c r="AF848" s="55"/>
      <c r="AG848" s="55"/>
      <c r="AH848" s="55"/>
      <c r="AI848" s="55"/>
      <c r="AJ848" s="54"/>
      <c r="AK848" s="55"/>
      <c r="AL848" s="55"/>
      <c r="AM848" s="55"/>
      <c r="AN848" s="55"/>
      <c r="AO848" s="54"/>
      <c r="AP848" s="51"/>
    </row>
    <row r="849" spans="1:42">
      <c r="A849" s="53"/>
      <c r="B849" s="53"/>
      <c r="C849" s="53"/>
      <c r="D849" s="54"/>
      <c r="E849" s="54"/>
      <c r="F849" s="54"/>
      <c r="G849" s="55"/>
      <c r="H849" s="55"/>
      <c r="I849" s="55"/>
      <c r="J849" s="55"/>
      <c r="K849" s="54"/>
      <c r="L849" s="55"/>
      <c r="M849" s="55"/>
      <c r="N849" s="55"/>
      <c r="O849" s="55"/>
      <c r="P849" s="54"/>
      <c r="Q849" s="55"/>
      <c r="R849" s="55"/>
      <c r="S849" s="55"/>
      <c r="T849" s="55"/>
      <c r="U849" s="54"/>
      <c r="V849" s="55"/>
      <c r="W849" s="55"/>
      <c r="X849" s="55"/>
      <c r="Y849" s="55"/>
      <c r="Z849" s="54"/>
      <c r="AA849" s="55"/>
      <c r="AB849" s="55"/>
      <c r="AC849" s="55"/>
      <c r="AD849" s="55"/>
      <c r="AE849" s="54"/>
      <c r="AF849" s="55"/>
      <c r="AG849" s="55"/>
      <c r="AH849" s="55"/>
      <c r="AI849" s="55"/>
      <c r="AJ849" s="54"/>
      <c r="AK849" s="55"/>
      <c r="AL849" s="55"/>
      <c r="AM849" s="55"/>
      <c r="AN849" s="55"/>
      <c r="AO849" s="54"/>
      <c r="AP849" s="51"/>
    </row>
    <row r="850" spans="1:42">
      <c r="A850" s="53"/>
      <c r="B850" s="53"/>
      <c r="C850" s="53"/>
      <c r="D850" s="54"/>
      <c r="E850" s="54"/>
      <c r="F850" s="54"/>
      <c r="G850" s="55"/>
      <c r="H850" s="55"/>
      <c r="I850" s="55"/>
      <c r="J850" s="55"/>
      <c r="K850" s="54"/>
      <c r="L850" s="55"/>
      <c r="M850" s="55"/>
      <c r="N850" s="55"/>
      <c r="O850" s="55"/>
      <c r="P850" s="54"/>
      <c r="Q850" s="55"/>
      <c r="R850" s="55"/>
      <c r="S850" s="55"/>
      <c r="T850" s="55"/>
      <c r="U850" s="54"/>
      <c r="V850" s="55"/>
      <c r="W850" s="55"/>
      <c r="X850" s="55"/>
      <c r="Y850" s="55"/>
      <c r="Z850" s="54"/>
      <c r="AA850" s="55"/>
      <c r="AB850" s="55"/>
      <c r="AC850" s="55"/>
      <c r="AD850" s="55"/>
      <c r="AE850" s="54"/>
      <c r="AF850" s="55"/>
      <c r="AG850" s="55"/>
      <c r="AH850" s="55"/>
      <c r="AI850" s="55"/>
      <c r="AJ850" s="54"/>
      <c r="AK850" s="55"/>
      <c r="AL850" s="55"/>
      <c r="AM850" s="55"/>
      <c r="AN850" s="55"/>
      <c r="AO850" s="54"/>
      <c r="AP850" s="51"/>
    </row>
    <row r="851" spans="1:42">
      <c r="A851" s="53"/>
      <c r="B851" s="53"/>
      <c r="C851" s="53"/>
      <c r="D851" s="54"/>
      <c r="E851" s="54"/>
      <c r="F851" s="54"/>
      <c r="G851" s="55"/>
      <c r="H851" s="55"/>
      <c r="I851" s="55"/>
      <c r="J851" s="55"/>
      <c r="K851" s="54"/>
      <c r="L851" s="55"/>
      <c r="M851" s="55"/>
      <c r="N851" s="55"/>
      <c r="O851" s="55"/>
      <c r="P851" s="54"/>
      <c r="Q851" s="55"/>
      <c r="R851" s="55"/>
      <c r="S851" s="55"/>
      <c r="T851" s="55"/>
      <c r="U851" s="54"/>
      <c r="V851" s="55"/>
      <c r="W851" s="55"/>
      <c r="X851" s="55"/>
      <c r="Y851" s="55"/>
      <c r="Z851" s="54"/>
      <c r="AA851" s="55"/>
      <c r="AB851" s="55"/>
      <c r="AC851" s="55"/>
      <c r="AD851" s="55"/>
      <c r="AE851" s="54"/>
      <c r="AF851" s="55"/>
      <c r="AG851" s="55"/>
      <c r="AH851" s="55"/>
      <c r="AI851" s="55"/>
      <c r="AJ851" s="54"/>
      <c r="AK851" s="55"/>
      <c r="AL851" s="55"/>
      <c r="AM851" s="55"/>
      <c r="AN851" s="55"/>
      <c r="AO851" s="54"/>
      <c r="AP851" s="51"/>
    </row>
    <row r="852" spans="1:42">
      <c r="A852" s="53"/>
      <c r="B852" s="53"/>
      <c r="C852" s="53"/>
      <c r="D852" s="54"/>
      <c r="E852" s="54"/>
      <c r="F852" s="54"/>
      <c r="G852" s="55"/>
      <c r="H852" s="55"/>
      <c r="I852" s="55"/>
      <c r="J852" s="55"/>
      <c r="K852" s="54"/>
      <c r="L852" s="55"/>
      <c r="M852" s="55"/>
      <c r="N852" s="55"/>
      <c r="O852" s="55"/>
      <c r="P852" s="54"/>
      <c r="Q852" s="55"/>
      <c r="R852" s="55"/>
      <c r="S852" s="55"/>
      <c r="T852" s="55"/>
      <c r="U852" s="54"/>
      <c r="V852" s="55"/>
      <c r="W852" s="55"/>
      <c r="X852" s="55"/>
      <c r="Y852" s="55"/>
      <c r="Z852" s="54"/>
      <c r="AA852" s="55"/>
      <c r="AB852" s="55"/>
      <c r="AC852" s="55"/>
      <c r="AD852" s="55"/>
      <c r="AE852" s="54"/>
      <c r="AF852" s="55"/>
      <c r="AG852" s="55"/>
      <c r="AH852" s="55"/>
      <c r="AI852" s="55"/>
      <c r="AJ852" s="54"/>
      <c r="AK852" s="55"/>
      <c r="AL852" s="55"/>
      <c r="AM852" s="55"/>
      <c r="AN852" s="55"/>
      <c r="AO852" s="54"/>
      <c r="AP852" s="51"/>
    </row>
    <row r="853" spans="1:42">
      <c r="A853" s="53"/>
      <c r="B853" s="53"/>
      <c r="C853" s="53"/>
      <c r="D853" s="54"/>
      <c r="E853" s="54"/>
      <c r="F853" s="54"/>
      <c r="G853" s="55"/>
      <c r="H853" s="55"/>
      <c r="I853" s="55"/>
      <c r="J853" s="55"/>
      <c r="K853" s="54"/>
      <c r="L853" s="55"/>
      <c r="M853" s="55"/>
      <c r="N853" s="55"/>
      <c r="O853" s="55"/>
      <c r="P853" s="54"/>
      <c r="Q853" s="55"/>
      <c r="R853" s="55"/>
      <c r="S853" s="55"/>
      <c r="T853" s="55"/>
      <c r="U853" s="54"/>
      <c r="V853" s="55"/>
      <c r="W853" s="55"/>
      <c r="X853" s="55"/>
      <c r="Y853" s="55"/>
      <c r="Z853" s="54"/>
      <c r="AA853" s="55"/>
      <c r="AB853" s="55"/>
      <c r="AC853" s="55"/>
      <c r="AD853" s="55"/>
      <c r="AE853" s="54"/>
      <c r="AF853" s="55"/>
      <c r="AG853" s="55"/>
      <c r="AH853" s="55"/>
      <c r="AI853" s="55"/>
      <c r="AJ853" s="54"/>
      <c r="AK853" s="55"/>
      <c r="AL853" s="55"/>
      <c r="AM853" s="55"/>
      <c r="AN853" s="55"/>
      <c r="AO853" s="54"/>
      <c r="AP853" s="51"/>
    </row>
    <row r="854" spans="1:42">
      <c r="A854" s="53"/>
      <c r="B854" s="53"/>
      <c r="C854" s="53"/>
      <c r="D854" s="54"/>
      <c r="E854" s="54"/>
      <c r="F854" s="54"/>
      <c r="G854" s="55"/>
      <c r="H854" s="55"/>
      <c r="I854" s="55"/>
      <c r="J854" s="55"/>
      <c r="K854" s="54"/>
      <c r="L854" s="55"/>
      <c r="M854" s="55"/>
      <c r="N854" s="55"/>
      <c r="O854" s="55"/>
      <c r="P854" s="54"/>
      <c r="Q854" s="55"/>
      <c r="R854" s="55"/>
      <c r="S854" s="55"/>
      <c r="T854" s="55"/>
      <c r="U854" s="54"/>
      <c r="V854" s="55"/>
      <c r="W854" s="55"/>
      <c r="X854" s="55"/>
      <c r="Y854" s="55"/>
      <c r="Z854" s="54"/>
      <c r="AA854" s="55"/>
      <c r="AB854" s="55"/>
      <c r="AC854" s="55"/>
      <c r="AD854" s="55"/>
      <c r="AE854" s="54"/>
      <c r="AF854" s="55"/>
      <c r="AG854" s="55"/>
      <c r="AH854" s="55"/>
      <c r="AI854" s="55"/>
      <c r="AJ854" s="54"/>
      <c r="AK854" s="55"/>
      <c r="AL854" s="55"/>
      <c r="AM854" s="55"/>
      <c r="AN854" s="55"/>
      <c r="AO854" s="54"/>
      <c r="AP854" s="51"/>
    </row>
    <row r="855" spans="1:42">
      <c r="A855" s="53"/>
      <c r="B855" s="53"/>
      <c r="C855" s="53"/>
      <c r="D855" s="54"/>
      <c r="E855" s="54"/>
      <c r="F855" s="54"/>
      <c r="G855" s="55"/>
      <c r="H855" s="55"/>
      <c r="I855" s="55"/>
      <c r="J855" s="55"/>
      <c r="K855" s="54"/>
      <c r="L855" s="55"/>
      <c r="M855" s="55"/>
      <c r="N855" s="55"/>
      <c r="O855" s="55"/>
      <c r="P855" s="54"/>
      <c r="Q855" s="55"/>
      <c r="R855" s="55"/>
      <c r="S855" s="55"/>
      <c r="T855" s="55"/>
      <c r="U855" s="54"/>
      <c r="V855" s="55"/>
      <c r="W855" s="55"/>
      <c r="X855" s="55"/>
      <c r="Y855" s="55"/>
      <c r="Z855" s="54"/>
      <c r="AA855" s="55"/>
      <c r="AB855" s="55"/>
      <c r="AC855" s="55"/>
      <c r="AD855" s="55"/>
      <c r="AE855" s="54"/>
      <c r="AF855" s="55"/>
      <c r="AG855" s="55"/>
      <c r="AH855" s="55"/>
      <c r="AI855" s="55"/>
      <c r="AJ855" s="54"/>
      <c r="AK855" s="55"/>
      <c r="AL855" s="55"/>
      <c r="AM855" s="55"/>
      <c r="AN855" s="55"/>
      <c r="AO855" s="54"/>
      <c r="AP855" s="51"/>
    </row>
    <row r="856" spans="1:42">
      <c r="A856" s="53"/>
      <c r="B856" s="53"/>
      <c r="C856" s="53"/>
      <c r="D856" s="54"/>
      <c r="E856" s="54"/>
      <c r="F856" s="54"/>
      <c r="G856" s="55"/>
      <c r="H856" s="55"/>
      <c r="I856" s="55"/>
      <c r="J856" s="55"/>
      <c r="K856" s="54"/>
      <c r="L856" s="55"/>
      <c r="M856" s="55"/>
      <c r="N856" s="55"/>
      <c r="O856" s="55"/>
      <c r="P856" s="54"/>
      <c r="Q856" s="55"/>
      <c r="R856" s="55"/>
      <c r="S856" s="55"/>
      <c r="T856" s="55"/>
      <c r="U856" s="54"/>
      <c r="V856" s="55"/>
      <c r="W856" s="55"/>
      <c r="X856" s="55"/>
      <c r="Y856" s="55"/>
      <c r="Z856" s="54"/>
      <c r="AA856" s="55"/>
      <c r="AB856" s="55"/>
      <c r="AC856" s="55"/>
      <c r="AD856" s="55"/>
      <c r="AE856" s="54"/>
      <c r="AF856" s="55"/>
      <c r="AG856" s="55"/>
      <c r="AH856" s="55"/>
      <c r="AI856" s="55"/>
      <c r="AJ856" s="54"/>
      <c r="AK856" s="55"/>
      <c r="AL856" s="55"/>
      <c r="AM856" s="55"/>
      <c r="AN856" s="55"/>
      <c r="AO856" s="54"/>
      <c r="AP856" s="51"/>
    </row>
    <row r="857" spans="1:42">
      <c r="A857" s="53"/>
      <c r="B857" s="53"/>
      <c r="C857" s="53"/>
      <c r="D857" s="54"/>
      <c r="E857" s="54"/>
      <c r="F857" s="54"/>
      <c r="G857" s="55"/>
      <c r="H857" s="55"/>
      <c r="I857" s="55"/>
      <c r="J857" s="55"/>
      <c r="K857" s="54"/>
      <c r="L857" s="55"/>
      <c r="M857" s="55"/>
      <c r="N857" s="55"/>
      <c r="O857" s="55"/>
      <c r="P857" s="54"/>
      <c r="Q857" s="55"/>
      <c r="R857" s="55"/>
      <c r="S857" s="55"/>
      <c r="T857" s="55"/>
      <c r="U857" s="54"/>
      <c r="V857" s="55"/>
      <c r="W857" s="55"/>
      <c r="X857" s="55"/>
      <c r="Y857" s="55"/>
      <c r="Z857" s="54"/>
      <c r="AA857" s="55"/>
      <c r="AB857" s="55"/>
      <c r="AC857" s="55"/>
      <c r="AD857" s="55"/>
      <c r="AE857" s="54"/>
      <c r="AF857" s="55"/>
      <c r="AG857" s="55"/>
      <c r="AH857" s="55"/>
      <c r="AI857" s="55"/>
      <c r="AJ857" s="54"/>
      <c r="AK857" s="55"/>
      <c r="AL857" s="55"/>
      <c r="AM857" s="55"/>
      <c r="AN857" s="55"/>
      <c r="AO857" s="54"/>
      <c r="AP857" s="51"/>
    </row>
    <row r="858" spans="1:42">
      <c r="A858" s="53"/>
      <c r="B858" s="53"/>
      <c r="C858" s="53"/>
      <c r="D858" s="54"/>
      <c r="E858" s="54"/>
      <c r="F858" s="54"/>
      <c r="G858" s="55"/>
      <c r="H858" s="55"/>
      <c r="I858" s="55"/>
      <c r="J858" s="55"/>
      <c r="K858" s="54"/>
      <c r="L858" s="55"/>
      <c r="M858" s="55"/>
      <c r="N858" s="55"/>
      <c r="O858" s="55"/>
      <c r="P858" s="54"/>
      <c r="Q858" s="55"/>
      <c r="R858" s="55"/>
      <c r="S858" s="55"/>
      <c r="T858" s="55"/>
      <c r="U858" s="54"/>
      <c r="V858" s="55"/>
      <c r="W858" s="55"/>
      <c r="X858" s="55"/>
      <c r="Y858" s="55"/>
      <c r="Z858" s="54"/>
      <c r="AA858" s="55"/>
      <c r="AB858" s="55"/>
      <c r="AC858" s="55"/>
      <c r="AD858" s="55"/>
      <c r="AE858" s="54"/>
      <c r="AF858" s="55"/>
      <c r="AG858" s="55"/>
      <c r="AH858" s="55"/>
      <c r="AI858" s="55"/>
      <c r="AJ858" s="54"/>
      <c r="AK858" s="55"/>
      <c r="AL858" s="55"/>
      <c r="AM858" s="55"/>
      <c r="AN858" s="55"/>
      <c r="AO858" s="54"/>
      <c r="AP858" s="51"/>
    </row>
    <row r="859" spans="1:42">
      <c r="A859" s="53"/>
      <c r="B859" s="53"/>
      <c r="C859" s="53"/>
      <c r="D859" s="54"/>
      <c r="E859" s="54"/>
      <c r="F859" s="54"/>
      <c r="G859" s="55"/>
      <c r="H859" s="55"/>
      <c r="I859" s="55"/>
      <c r="J859" s="55"/>
      <c r="K859" s="54"/>
      <c r="L859" s="55"/>
      <c r="M859" s="55"/>
      <c r="N859" s="55"/>
      <c r="O859" s="55"/>
      <c r="P859" s="54"/>
      <c r="Q859" s="55"/>
      <c r="R859" s="55"/>
      <c r="S859" s="55"/>
      <c r="T859" s="55"/>
      <c r="U859" s="54"/>
      <c r="V859" s="55"/>
      <c r="W859" s="55"/>
      <c r="X859" s="55"/>
      <c r="Y859" s="55"/>
      <c r="Z859" s="54"/>
      <c r="AA859" s="55"/>
      <c r="AB859" s="55"/>
      <c r="AC859" s="55"/>
      <c r="AD859" s="55"/>
      <c r="AE859" s="54"/>
      <c r="AF859" s="55"/>
      <c r="AG859" s="55"/>
      <c r="AH859" s="55"/>
      <c r="AI859" s="55"/>
      <c r="AJ859" s="54"/>
      <c r="AK859" s="55"/>
      <c r="AL859" s="55"/>
      <c r="AM859" s="55"/>
      <c r="AN859" s="55"/>
      <c r="AO859" s="54"/>
      <c r="AP859" s="51"/>
    </row>
    <row r="860" spans="1:42">
      <c r="A860" s="53"/>
      <c r="B860" s="53"/>
      <c r="C860" s="53"/>
      <c r="D860" s="54"/>
      <c r="E860" s="54"/>
      <c r="F860" s="54"/>
      <c r="G860" s="55"/>
      <c r="H860" s="55"/>
      <c r="I860" s="55"/>
      <c r="J860" s="55"/>
      <c r="K860" s="54"/>
      <c r="L860" s="55"/>
      <c r="M860" s="55"/>
      <c r="N860" s="55"/>
      <c r="O860" s="55"/>
      <c r="P860" s="54"/>
      <c r="Q860" s="55"/>
      <c r="R860" s="55"/>
      <c r="S860" s="55"/>
      <c r="T860" s="55"/>
      <c r="U860" s="54"/>
      <c r="V860" s="55"/>
      <c r="W860" s="55"/>
      <c r="X860" s="55"/>
      <c r="Y860" s="55"/>
      <c r="Z860" s="54"/>
      <c r="AA860" s="55"/>
      <c r="AB860" s="55"/>
      <c r="AC860" s="55"/>
      <c r="AD860" s="55"/>
      <c r="AE860" s="54"/>
      <c r="AF860" s="55"/>
      <c r="AG860" s="55"/>
      <c r="AH860" s="55"/>
      <c r="AI860" s="55"/>
      <c r="AJ860" s="54"/>
      <c r="AK860" s="55"/>
      <c r="AL860" s="55"/>
      <c r="AM860" s="55"/>
      <c r="AN860" s="55"/>
      <c r="AO860" s="54"/>
      <c r="AP860" s="51"/>
    </row>
    <row r="861" spans="1:42">
      <c r="A861" s="53"/>
      <c r="B861" s="53"/>
      <c r="C861" s="53"/>
      <c r="D861" s="54"/>
      <c r="E861" s="54"/>
      <c r="F861" s="54"/>
      <c r="G861" s="55"/>
      <c r="H861" s="55"/>
      <c r="I861" s="55"/>
      <c r="J861" s="55"/>
      <c r="K861" s="54"/>
      <c r="L861" s="55"/>
      <c r="M861" s="55"/>
      <c r="N861" s="55"/>
      <c r="O861" s="55"/>
      <c r="P861" s="54"/>
      <c r="Q861" s="55"/>
      <c r="R861" s="55"/>
      <c r="S861" s="55"/>
      <c r="T861" s="55"/>
      <c r="U861" s="54"/>
      <c r="V861" s="55"/>
      <c r="W861" s="55"/>
      <c r="X861" s="55"/>
      <c r="Y861" s="55"/>
      <c r="Z861" s="54"/>
      <c r="AA861" s="55"/>
      <c r="AB861" s="55"/>
      <c r="AC861" s="55"/>
      <c r="AD861" s="55"/>
      <c r="AE861" s="54"/>
      <c r="AF861" s="55"/>
      <c r="AG861" s="55"/>
      <c r="AH861" s="55"/>
      <c r="AI861" s="55"/>
      <c r="AJ861" s="54"/>
      <c r="AK861" s="55"/>
      <c r="AL861" s="55"/>
      <c r="AM861" s="55"/>
      <c r="AN861" s="55"/>
      <c r="AO861" s="54"/>
      <c r="AP861" s="51"/>
    </row>
    <row r="862" spans="1:42">
      <c r="A862" s="53"/>
      <c r="B862" s="53"/>
      <c r="C862" s="53"/>
      <c r="D862" s="54"/>
      <c r="E862" s="54"/>
      <c r="F862" s="54"/>
      <c r="G862" s="55"/>
      <c r="H862" s="55"/>
      <c r="I862" s="55"/>
      <c r="J862" s="55"/>
      <c r="K862" s="54"/>
      <c r="L862" s="55"/>
      <c r="M862" s="55"/>
      <c r="N862" s="55"/>
      <c r="O862" s="55"/>
      <c r="P862" s="54"/>
      <c r="Q862" s="55"/>
      <c r="R862" s="55"/>
      <c r="S862" s="55"/>
      <c r="T862" s="55"/>
      <c r="U862" s="54"/>
      <c r="V862" s="55"/>
      <c r="W862" s="55"/>
      <c r="X862" s="55"/>
      <c r="Y862" s="55"/>
      <c r="Z862" s="54"/>
      <c r="AA862" s="55"/>
      <c r="AB862" s="55"/>
      <c r="AC862" s="55"/>
      <c r="AD862" s="55"/>
      <c r="AE862" s="54"/>
      <c r="AF862" s="55"/>
      <c r="AG862" s="55"/>
      <c r="AH862" s="55"/>
      <c r="AI862" s="55"/>
      <c r="AJ862" s="54"/>
      <c r="AK862" s="55"/>
      <c r="AL862" s="55"/>
      <c r="AM862" s="55"/>
      <c r="AN862" s="55"/>
      <c r="AO862" s="54"/>
      <c r="AP862" s="51"/>
    </row>
    <row r="863" spans="1:42">
      <c r="A863" s="53"/>
      <c r="B863" s="53"/>
      <c r="C863" s="53"/>
      <c r="D863" s="54"/>
      <c r="E863" s="54"/>
      <c r="F863" s="54"/>
      <c r="G863" s="55"/>
      <c r="H863" s="55"/>
      <c r="I863" s="55"/>
      <c r="J863" s="55"/>
      <c r="K863" s="54"/>
      <c r="L863" s="55"/>
      <c r="M863" s="55"/>
      <c r="N863" s="55"/>
      <c r="O863" s="55"/>
      <c r="P863" s="54"/>
      <c r="Q863" s="55"/>
      <c r="R863" s="55"/>
      <c r="S863" s="55"/>
      <c r="T863" s="55"/>
      <c r="U863" s="54"/>
      <c r="V863" s="55"/>
      <c r="W863" s="55"/>
      <c r="X863" s="55"/>
      <c r="Y863" s="55"/>
      <c r="Z863" s="54"/>
      <c r="AA863" s="55"/>
      <c r="AB863" s="55"/>
      <c r="AC863" s="55"/>
      <c r="AD863" s="55"/>
      <c r="AE863" s="54"/>
      <c r="AF863" s="55"/>
      <c r="AG863" s="55"/>
      <c r="AH863" s="55"/>
      <c r="AI863" s="55"/>
      <c r="AJ863" s="54"/>
      <c r="AK863" s="55"/>
      <c r="AL863" s="55"/>
      <c r="AM863" s="55"/>
      <c r="AN863" s="55"/>
      <c r="AO863" s="54"/>
      <c r="AP863" s="51"/>
    </row>
    <row r="864" spans="1:42">
      <c r="A864" s="53"/>
      <c r="B864" s="53"/>
      <c r="C864" s="53"/>
      <c r="D864" s="54"/>
      <c r="E864" s="54"/>
      <c r="F864" s="54"/>
      <c r="G864" s="55"/>
      <c r="H864" s="55"/>
      <c r="I864" s="55"/>
      <c r="J864" s="55"/>
      <c r="K864" s="54"/>
      <c r="L864" s="55"/>
      <c r="M864" s="55"/>
      <c r="N864" s="55"/>
      <c r="O864" s="55"/>
      <c r="P864" s="54"/>
      <c r="Q864" s="55"/>
      <c r="R864" s="55"/>
      <c r="S864" s="55"/>
      <c r="T864" s="55"/>
      <c r="U864" s="54"/>
      <c r="V864" s="55"/>
      <c r="W864" s="55"/>
      <c r="X864" s="55"/>
      <c r="Y864" s="55"/>
      <c r="Z864" s="54"/>
      <c r="AA864" s="55"/>
      <c r="AB864" s="55"/>
      <c r="AC864" s="55"/>
      <c r="AD864" s="55"/>
      <c r="AE864" s="54"/>
      <c r="AF864" s="55"/>
      <c r="AG864" s="55"/>
      <c r="AH864" s="55"/>
      <c r="AI864" s="55"/>
      <c r="AJ864" s="54"/>
      <c r="AK864" s="55"/>
      <c r="AL864" s="55"/>
      <c r="AM864" s="55"/>
      <c r="AN864" s="55"/>
      <c r="AO864" s="54"/>
      <c r="AP864" s="51"/>
    </row>
    <row r="865" spans="1:42">
      <c r="A865" s="53"/>
      <c r="B865" s="53"/>
      <c r="C865" s="53"/>
      <c r="D865" s="54"/>
      <c r="E865" s="54"/>
      <c r="F865" s="54"/>
      <c r="G865" s="55"/>
      <c r="H865" s="55"/>
      <c r="I865" s="55"/>
      <c r="J865" s="55"/>
      <c r="K865" s="54"/>
      <c r="L865" s="55"/>
      <c r="M865" s="55"/>
      <c r="N865" s="55"/>
      <c r="O865" s="55"/>
      <c r="P865" s="54"/>
      <c r="Q865" s="55"/>
      <c r="R865" s="55"/>
      <c r="S865" s="55"/>
      <c r="T865" s="55"/>
      <c r="U865" s="54"/>
      <c r="V865" s="55"/>
      <c r="W865" s="55"/>
      <c r="X865" s="55"/>
      <c r="Y865" s="55"/>
      <c r="Z865" s="54"/>
      <c r="AA865" s="55"/>
      <c r="AB865" s="55"/>
      <c r="AC865" s="55"/>
      <c r="AD865" s="55"/>
      <c r="AE865" s="54"/>
      <c r="AF865" s="55"/>
      <c r="AG865" s="55"/>
      <c r="AH865" s="55"/>
      <c r="AI865" s="55"/>
      <c r="AJ865" s="54"/>
      <c r="AK865" s="55"/>
      <c r="AL865" s="55"/>
      <c r="AM865" s="55"/>
      <c r="AN865" s="55"/>
      <c r="AO865" s="54"/>
      <c r="AP865" s="51"/>
    </row>
    <row r="866" spans="1:42">
      <c r="A866" s="53"/>
      <c r="B866" s="53"/>
      <c r="C866" s="53"/>
      <c r="D866" s="54"/>
      <c r="E866" s="54"/>
      <c r="F866" s="54"/>
      <c r="G866" s="55"/>
      <c r="H866" s="55"/>
      <c r="I866" s="55"/>
      <c r="J866" s="55"/>
      <c r="K866" s="54"/>
      <c r="L866" s="55"/>
      <c r="M866" s="55"/>
      <c r="N866" s="55"/>
      <c r="O866" s="55"/>
      <c r="P866" s="54"/>
      <c r="Q866" s="55"/>
      <c r="R866" s="55"/>
      <c r="S866" s="55"/>
      <c r="T866" s="55"/>
      <c r="U866" s="54"/>
      <c r="V866" s="55"/>
      <c r="W866" s="55"/>
      <c r="X866" s="55"/>
      <c r="Y866" s="55"/>
      <c r="Z866" s="54"/>
      <c r="AA866" s="55"/>
      <c r="AB866" s="55"/>
      <c r="AC866" s="55"/>
      <c r="AD866" s="55"/>
      <c r="AE866" s="54"/>
      <c r="AF866" s="55"/>
      <c r="AG866" s="55"/>
      <c r="AH866" s="55"/>
      <c r="AI866" s="55"/>
      <c r="AJ866" s="54"/>
      <c r="AK866" s="55"/>
      <c r="AL866" s="55"/>
      <c r="AM866" s="55"/>
      <c r="AN866" s="55"/>
      <c r="AO866" s="54"/>
      <c r="AP866" s="51"/>
    </row>
    <row r="867" spans="1:42">
      <c r="A867" s="53"/>
      <c r="B867" s="53"/>
      <c r="C867" s="53"/>
      <c r="D867" s="54"/>
      <c r="E867" s="54"/>
      <c r="F867" s="54"/>
      <c r="G867" s="55"/>
      <c r="H867" s="55"/>
      <c r="I867" s="55"/>
      <c r="J867" s="55"/>
      <c r="K867" s="54"/>
      <c r="L867" s="55"/>
      <c r="M867" s="55"/>
      <c r="N867" s="55"/>
      <c r="O867" s="55"/>
      <c r="P867" s="54"/>
      <c r="Q867" s="55"/>
      <c r="R867" s="55"/>
      <c r="S867" s="55"/>
      <c r="T867" s="55"/>
      <c r="U867" s="54"/>
      <c r="V867" s="55"/>
      <c r="W867" s="55"/>
      <c r="X867" s="55"/>
      <c r="Y867" s="55"/>
      <c r="Z867" s="54"/>
      <c r="AA867" s="55"/>
      <c r="AB867" s="55"/>
      <c r="AC867" s="55"/>
      <c r="AD867" s="55"/>
      <c r="AE867" s="54"/>
      <c r="AF867" s="55"/>
      <c r="AG867" s="55"/>
      <c r="AH867" s="55"/>
      <c r="AI867" s="55"/>
      <c r="AJ867" s="54"/>
      <c r="AK867" s="55"/>
      <c r="AL867" s="55"/>
      <c r="AM867" s="55"/>
      <c r="AN867" s="55"/>
      <c r="AO867" s="54"/>
      <c r="AP867" s="51"/>
    </row>
    <row r="868" spans="1:42">
      <c r="A868" s="53"/>
      <c r="B868" s="53"/>
      <c r="C868" s="53"/>
      <c r="D868" s="54"/>
      <c r="E868" s="54"/>
      <c r="F868" s="54"/>
      <c r="G868" s="55"/>
      <c r="H868" s="55"/>
      <c r="I868" s="55"/>
      <c r="J868" s="55"/>
      <c r="K868" s="54"/>
      <c r="L868" s="55"/>
      <c r="M868" s="55"/>
      <c r="N868" s="55"/>
      <c r="O868" s="55"/>
      <c r="P868" s="54"/>
      <c r="Q868" s="55"/>
      <c r="R868" s="55"/>
      <c r="S868" s="55"/>
      <c r="T868" s="55"/>
      <c r="U868" s="54"/>
      <c r="V868" s="55"/>
      <c r="W868" s="55"/>
      <c r="X868" s="55"/>
      <c r="Y868" s="55"/>
      <c r="Z868" s="54"/>
      <c r="AA868" s="55"/>
      <c r="AB868" s="55"/>
      <c r="AC868" s="55"/>
      <c r="AD868" s="55"/>
      <c r="AE868" s="54"/>
      <c r="AF868" s="55"/>
      <c r="AG868" s="55"/>
      <c r="AH868" s="55"/>
      <c r="AI868" s="55"/>
      <c r="AJ868" s="54"/>
      <c r="AK868" s="55"/>
      <c r="AL868" s="55"/>
      <c r="AM868" s="55"/>
      <c r="AN868" s="55"/>
      <c r="AO868" s="54"/>
      <c r="AP868" s="51"/>
    </row>
    <row r="869" spans="1:42">
      <c r="A869" s="53"/>
      <c r="B869" s="53"/>
      <c r="C869" s="53"/>
      <c r="D869" s="54"/>
      <c r="E869" s="54"/>
      <c r="F869" s="54"/>
      <c r="G869" s="55"/>
      <c r="H869" s="55"/>
      <c r="I869" s="55"/>
      <c r="J869" s="55"/>
      <c r="K869" s="54"/>
      <c r="L869" s="55"/>
      <c r="M869" s="55"/>
      <c r="N869" s="55"/>
      <c r="O869" s="55"/>
      <c r="P869" s="54"/>
      <c r="Q869" s="55"/>
      <c r="R869" s="55"/>
      <c r="S869" s="55"/>
      <c r="T869" s="55"/>
      <c r="U869" s="54"/>
      <c r="V869" s="55"/>
      <c r="W869" s="55"/>
      <c r="X869" s="55"/>
      <c r="Y869" s="55"/>
      <c r="Z869" s="54"/>
      <c r="AA869" s="55"/>
      <c r="AB869" s="55"/>
      <c r="AC869" s="55"/>
      <c r="AD869" s="55"/>
      <c r="AE869" s="54"/>
      <c r="AF869" s="55"/>
      <c r="AG869" s="55"/>
      <c r="AH869" s="55"/>
      <c r="AI869" s="55"/>
      <c r="AJ869" s="54"/>
      <c r="AK869" s="55"/>
      <c r="AL869" s="55"/>
      <c r="AM869" s="55"/>
      <c r="AN869" s="55"/>
      <c r="AO869" s="54"/>
      <c r="AP869" s="51"/>
    </row>
    <row r="870" spans="1:42">
      <c r="A870" s="53"/>
      <c r="B870" s="53"/>
      <c r="C870" s="53"/>
      <c r="D870" s="54"/>
      <c r="E870" s="54"/>
      <c r="F870" s="54"/>
      <c r="G870" s="55"/>
      <c r="H870" s="55"/>
      <c r="I870" s="55"/>
      <c r="J870" s="55"/>
      <c r="K870" s="54"/>
      <c r="L870" s="55"/>
      <c r="M870" s="55"/>
      <c r="N870" s="55"/>
      <c r="O870" s="55"/>
      <c r="P870" s="54"/>
      <c r="Q870" s="55"/>
      <c r="R870" s="55"/>
      <c r="S870" s="55"/>
      <c r="T870" s="55"/>
      <c r="U870" s="54"/>
      <c r="V870" s="55"/>
      <c r="W870" s="55"/>
      <c r="X870" s="55"/>
      <c r="Y870" s="55"/>
      <c r="Z870" s="54"/>
      <c r="AA870" s="55"/>
      <c r="AB870" s="55"/>
      <c r="AC870" s="55"/>
      <c r="AD870" s="55"/>
      <c r="AE870" s="54"/>
      <c r="AF870" s="55"/>
      <c r="AG870" s="55"/>
      <c r="AH870" s="55"/>
      <c r="AI870" s="55"/>
      <c r="AJ870" s="54"/>
      <c r="AK870" s="55"/>
      <c r="AL870" s="55"/>
      <c r="AM870" s="55"/>
      <c r="AN870" s="55"/>
      <c r="AO870" s="54"/>
      <c r="AP870" s="51"/>
    </row>
    <row r="871" spans="1:42">
      <c r="A871" s="53"/>
      <c r="B871" s="53"/>
      <c r="C871" s="53"/>
      <c r="D871" s="54"/>
      <c r="E871" s="54"/>
      <c r="F871" s="54"/>
      <c r="G871" s="55"/>
      <c r="H871" s="55"/>
      <c r="I871" s="55"/>
      <c r="J871" s="55"/>
      <c r="K871" s="54"/>
      <c r="L871" s="55"/>
      <c r="M871" s="55"/>
      <c r="N871" s="55"/>
      <c r="O871" s="55"/>
      <c r="P871" s="54"/>
      <c r="Q871" s="55"/>
      <c r="R871" s="55"/>
      <c r="S871" s="55"/>
      <c r="T871" s="55"/>
      <c r="U871" s="54"/>
      <c r="V871" s="55"/>
      <c r="W871" s="55"/>
      <c r="X871" s="55"/>
      <c r="Y871" s="55"/>
      <c r="Z871" s="54"/>
      <c r="AA871" s="55"/>
      <c r="AB871" s="55"/>
      <c r="AC871" s="55"/>
      <c r="AD871" s="55"/>
      <c r="AE871" s="54"/>
      <c r="AF871" s="55"/>
      <c r="AG871" s="55"/>
      <c r="AH871" s="55"/>
      <c r="AI871" s="55"/>
      <c r="AJ871" s="54"/>
      <c r="AK871" s="55"/>
      <c r="AL871" s="55"/>
      <c r="AM871" s="55"/>
      <c r="AN871" s="55"/>
      <c r="AO871" s="54"/>
      <c r="AP871" s="51"/>
    </row>
    <row r="872" spans="1:42">
      <c r="A872" s="53"/>
      <c r="B872" s="53"/>
      <c r="C872" s="53"/>
      <c r="D872" s="54"/>
      <c r="E872" s="54"/>
      <c r="F872" s="54"/>
      <c r="G872" s="55"/>
      <c r="H872" s="55"/>
      <c r="I872" s="55"/>
      <c r="J872" s="55"/>
      <c r="K872" s="54"/>
      <c r="L872" s="55"/>
      <c r="M872" s="55"/>
      <c r="N872" s="55"/>
      <c r="O872" s="55"/>
      <c r="P872" s="54"/>
      <c r="Q872" s="55"/>
      <c r="R872" s="55"/>
      <c r="S872" s="55"/>
      <c r="T872" s="55"/>
      <c r="U872" s="54"/>
      <c r="V872" s="55"/>
      <c r="W872" s="55"/>
      <c r="X872" s="55"/>
      <c r="Y872" s="55"/>
      <c r="Z872" s="54"/>
      <c r="AA872" s="55"/>
      <c r="AB872" s="55"/>
      <c r="AC872" s="55"/>
      <c r="AD872" s="55"/>
      <c r="AE872" s="54"/>
      <c r="AF872" s="55"/>
      <c r="AG872" s="55"/>
      <c r="AH872" s="55"/>
      <c r="AI872" s="55"/>
      <c r="AJ872" s="54"/>
      <c r="AK872" s="55"/>
      <c r="AL872" s="55"/>
      <c r="AM872" s="55"/>
      <c r="AN872" s="55"/>
      <c r="AO872" s="54"/>
      <c r="AP872" s="51"/>
    </row>
    <row r="873" spans="1:42">
      <c r="A873" s="53"/>
      <c r="B873" s="53"/>
      <c r="C873" s="53"/>
      <c r="D873" s="54"/>
      <c r="E873" s="54"/>
      <c r="F873" s="54"/>
      <c r="G873" s="55"/>
      <c r="H873" s="55"/>
      <c r="I873" s="55"/>
      <c r="J873" s="55"/>
      <c r="K873" s="54"/>
      <c r="L873" s="55"/>
      <c r="M873" s="55"/>
      <c r="N873" s="55"/>
      <c r="O873" s="55"/>
      <c r="P873" s="54"/>
      <c r="Q873" s="55"/>
      <c r="R873" s="55"/>
      <c r="S873" s="55"/>
      <c r="T873" s="55"/>
      <c r="U873" s="54"/>
      <c r="V873" s="55"/>
      <c r="W873" s="55"/>
      <c r="X873" s="55"/>
      <c r="Y873" s="55"/>
      <c r="Z873" s="54"/>
      <c r="AA873" s="55"/>
      <c r="AB873" s="55"/>
      <c r="AC873" s="55"/>
      <c r="AD873" s="55"/>
      <c r="AE873" s="54"/>
      <c r="AF873" s="55"/>
      <c r="AG873" s="55"/>
      <c r="AH873" s="55"/>
      <c r="AI873" s="55"/>
      <c r="AJ873" s="54"/>
      <c r="AK873" s="55"/>
      <c r="AL873" s="55"/>
      <c r="AM873" s="55"/>
      <c r="AN873" s="55"/>
      <c r="AO873" s="54"/>
      <c r="AP873" s="51"/>
    </row>
    <row r="874" spans="1:42">
      <c r="A874" s="53"/>
      <c r="B874" s="53"/>
      <c r="C874" s="53"/>
      <c r="D874" s="54"/>
      <c r="E874" s="54"/>
      <c r="F874" s="54"/>
      <c r="G874" s="55"/>
      <c r="H874" s="55"/>
      <c r="I874" s="55"/>
      <c r="J874" s="55"/>
      <c r="K874" s="54"/>
      <c r="L874" s="55"/>
      <c r="M874" s="55"/>
      <c r="N874" s="55"/>
      <c r="O874" s="55"/>
      <c r="P874" s="54"/>
      <c r="Q874" s="55"/>
      <c r="R874" s="55"/>
      <c r="S874" s="55"/>
      <c r="T874" s="55"/>
      <c r="U874" s="54"/>
      <c r="V874" s="55"/>
      <c r="W874" s="55"/>
      <c r="X874" s="55"/>
      <c r="Y874" s="55"/>
      <c r="Z874" s="54"/>
      <c r="AA874" s="55"/>
      <c r="AB874" s="55"/>
      <c r="AC874" s="55"/>
      <c r="AD874" s="55"/>
      <c r="AE874" s="54"/>
      <c r="AF874" s="55"/>
      <c r="AG874" s="55"/>
      <c r="AH874" s="55"/>
      <c r="AI874" s="55"/>
      <c r="AJ874" s="54"/>
      <c r="AK874" s="55"/>
      <c r="AL874" s="55"/>
      <c r="AM874" s="55"/>
      <c r="AN874" s="55"/>
      <c r="AO874" s="54"/>
      <c r="AP874" s="51"/>
    </row>
    <row r="875" spans="1:42">
      <c r="A875" s="53"/>
      <c r="B875" s="53"/>
      <c r="C875" s="53"/>
      <c r="D875" s="54"/>
      <c r="E875" s="54"/>
      <c r="F875" s="54"/>
      <c r="G875" s="55"/>
      <c r="H875" s="55"/>
      <c r="I875" s="55"/>
      <c r="J875" s="55"/>
      <c r="K875" s="54"/>
      <c r="L875" s="55"/>
      <c r="M875" s="55"/>
      <c r="N875" s="55"/>
      <c r="O875" s="55"/>
      <c r="P875" s="54"/>
      <c r="Q875" s="55"/>
      <c r="R875" s="55"/>
      <c r="S875" s="55"/>
      <c r="T875" s="55"/>
      <c r="U875" s="54"/>
      <c r="V875" s="55"/>
      <c r="W875" s="55"/>
      <c r="X875" s="55"/>
      <c r="Y875" s="55"/>
      <c r="Z875" s="54"/>
      <c r="AA875" s="55"/>
      <c r="AB875" s="55"/>
      <c r="AC875" s="55"/>
      <c r="AD875" s="55"/>
      <c r="AE875" s="54"/>
      <c r="AF875" s="55"/>
      <c r="AG875" s="55"/>
      <c r="AH875" s="55"/>
      <c r="AI875" s="55"/>
      <c r="AJ875" s="54"/>
      <c r="AK875" s="55"/>
      <c r="AL875" s="55"/>
      <c r="AM875" s="55"/>
      <c r="AN875" s="55"/>
      <c r="AO875" s="54"/>
      <c r="AP875" s="51"/>
    </row>
    <row r="876" spans="1:42">
      <c r="A876" s="53"/>
      <c r="B876" s="53"/>
      <c r="C876" s="53"/>
      <c r="D876" s="54"/>
      <c r="E876" s="54"/>
      <c r="F876" s="54"/>
      <c r="G876" s="55"/>
      <c r="H876" s="55"/>
      <c r="I876" s="55"/>
      <c r="J876" s="55"/>
      <c r="K876" s="54"/>
      <c r="L876" s="55"/>
      <c r="M876" s="55"/>
      <c r="N876" s="55"/>
      <c r="O876" s="55"/>
      <c r="P876" s="54"/>
      <c r="Q876" s="55"/>
      <c r="R876" s="55"/>
      <c r="S876" s="55"/>
      <c r="T876" s="55"/>
      <c r="U876" s="54"/>
      <c r="V876" s="55"/>
      <c r="W876" s="55"/>
      <c r="X876" s="55"/>
      <c r="Y876" s="55"/>
      <c r="Z876" s="54"/>
      <c r="AA876" s="55"/>
      <c r="AB876" s="55"/>
      <c r="AC876" s="55"/>
      <c r="AD876" s="55"/>
      <c r="AE876" s="54"/>
      <c r="AF876" s="55"/>
      <c r="AG876" s="55"/>
      <c r="AH876" s="55"/>
      <c r="AI876" s="55"/>
      <c r="AJ876" s="54"/>
      <c r="AK876" s="55"/>
      <c r="AL876" s="55"/>
      <c r="AM876" s="55"/>
      <c r="AN876" s="55"/>
      <c r="AO876" s="54"/>
      <c r="AP876" s="51"/>
    </row>
    <row r="877" spans="1:42">
      <c r="A877" s="53"/>
      <c r="B877" s="53"/>
      <c r="C877" s="53"/>
      <c r="D877" s="54"/>
      <c r="E877" s="54"/>
      <c r="F877" s="54"/>
      <c r="G877" s="55"/>
      <c r="H877" s="55"/>
      <c r="I877" s="55"/>
      <c r="J877" s="55"/>
      <c r="K877" s="54"/>
      <c r="L877" s="55"/>
      <c r="M877" s="55"/>
      <c r="N877" s="55"/>
      <c r="O877" s="55"/>
      <c r="P877" s="54"/>
      <c r="Q877" s="55"/>
      <c r="R877" s="55"/>
      <c r="S877" s="55"/>
      <c r="T877" s="55"/>
      <c r="U877" s="54"/>
      <c r="V877" s="55"/>
      <c r="W877" s="55"/>
      <c r="X877" s="55"/>
      <c r="Y877" s="55"/>
      <c r="Z877" s="54"/>
      <c r="AA877" s="55"/>
      <c r="AB877" s="55"/>
      <c r="AC877" s="55"/>
      <c r="AD877" s="55"/>
      <c r="AE877" s="54"/>
      <c r="AF877" s="55"/>
      <c r="AG877" s="55"/>
      <c r="AH877" s="55"/>
      <c r="AI877" s="55"/>
      <c r="AJ877" s="54"/>
      <c r="AK877" s="55"/>
      <c r="AL877" s="55"/>
      <c r="AM877" s="55"/>
      <c r="AN877" s="55"/>
      <c r="AO877" s="54"/>
      <c r="AP877" s="51"/>
    </row>
    <row r="878" spans="1:42">
      <c r="A878" s="53"/>
      <c r="B878" s="53"/>
      <c r="C878" s="53"/>
      <c r="D878" s="54"/>
      <c r="E878" s="54"/>
      <c r="F878" s="54"/>
      <c r="G878" s="55"/>
      <c r="H878" s="55"/>
      <c r="I878" s="55"/>
      <c r="J878" s="55"/>
      <c r="K878" s="54"/>
      <c r="L878" s="55"/>
      <c r="M878" s="55"/>
      <c r="N878" s="55"/>
      <c r="O878" s="55"/>
      <c r="P878" s="54"/>
      <c r="Q878" s="55"/>
      <c r="R878" s="55"/>
      <c r="S878" s="55"/>
      <c r="T878" s="55"/>
      <c r="U878" s="54"/>
      <c r="V878" s="55"/>
      <c r="W878" s="55"/>
      <c r="X878" s="55"/>
      <c r="Y878" s="55"/>
      <c r="Z878" s="54"/>
      <c r="AA878" s="55"/>
      <c r="AB878" s="55"/>
      <c r="AC878" s="55"/>
      <c r="AD878" s="55"/>
      <c r="AE878" s="54"/>
      <c r="AF878" s="55"/>
      <c r="AG878" s="55"/>
      <c r="AH878" s="55"/>
      <c r="AI878" s="55"/>
      <c r="AJ878" s="54"/>
      <c r="AK878" s="55"/>
      <c r="AL878" s="55"/>
      <c r="AM878" s="55"/>
      <c r="AN878" s="55"/>
      <c r="AO878" s="54"/>
      <c r="AP878" s="51"/>
    </row>
    <row r="879" spans="1:42">
      <c r="A879" s="53"/>
      <c r="B879" s="53"/>
      <c r="C879" s="53"/>
      <c r="D879" s="54"/>
      <c r="E879" s="54"/>
      <c r="F879" s="54"/>
      <c r="G879" s="55"/>
      <c r="H879" s="55"/>
      <c r="I879" s="55"/>
      <c r="J879" s="55"/>
      <c r="K879" s="54"/>
      <c r="L879" s="55"/>
      <c r="M879" s="55"/>
      <c r="N879" s="55"/>
      <c r="O879" s="55"/>
      <c r="P879" s="54"/>
      <c r="Q879" s="55"/>
      <c r="R879" s="55"/>
      <c r="S879" s="55"/>
      <c r="T879" s="55"/>
      <c r="U879" s="54"/>
      <c r="V879" s="55"/>
      <c r="W879" s="55"/>
      <c r="X879" s="55"/>
      <c r="Y879" s="55"/>
      <c r="Z879" s="54"/>
      <c r="AA879" s="55"/>
      <c r="AB879" s="55"/>
      <c r="AC879" s="55"/>
      <c r="AD879" s="55"/>
      <c r="AE879" s="54"/>
      <c r="AF879" s="55"/>
      <c r="AG879" s="55"/>
      <c r="AH879" s="55"/>
      <c r="AI879" s="55"/>
      <c r="AJ879" s="54"/>
      <c r="AK879" s="55"/>
      <c r="AL879" s="55"/>
      <c r="AM879" s="55"/>
      <c r="AN879" s="55"/>
      <c r="AO879" s="54"/>
      <c r="AP879" s="51"/>
    </row>
    <row r="880" spans="1:42">
      <c r="A880" s="53"/>
      <c r="B880" s="53"/>
      <c r="C880" s="53"/>
      <c r="D880" s="54"/>
      <c r="E880" s="54"/>
      <c r="F880" s="54"/>
      <c r="G880" s="55"/>
      <c r="H880" s="55"/>
      <c r="I880" s="55"/>
      <c r="J880" s="55"/>
      <c r="K880" s="54"/>
      <c r="L880" s="55"/>
      <c r="M880" s="55"/>
      <c r="N880" s="55"/>
      <c r="O880" s="55"/>
      <c r="P880" s="54"/>
      <c r="Q880" s="55"/>
      <c r="R880" s="55"/>
      <c r="S880" s="55"/>
      <c r="T880" s="55"/>
      <c r="U880" s="54"/>
      <c r="V880" s="55"/>
      <c r="W880" s="55"/>
      <c r="X880" s="55"/>
      <c r="Y880" s="55"/>
      <c r="Z880" s="54"/>
      <c r="AA880" s="55"/>
      <c r="AB880" s="55"/>
      <c r="AC880" s="55"/>
      <c r="AD880" s="55"/>
      <c r="AE880" s="54"/>
      <c r="AF880" s="55"/>
      <c r="AG880" s="55"/>
      <c r="AH880" s="55"/>
      <c r="AI880" s="55"/>
      <c r="AJ880" s="54"/>
      <c r="AK880" s="55"/>
      <c r="AL880" s="55"/>
      <c r="AM880" s="55"/>
      <c r="AN880" s="55"/>
      <c r="AO880" s="54"/>
      <c r="AP880" s="51"/>
    </row>
    <row r="881" spans="1:42">
      <c r="A881" s="53"/>
      <c r="B881" s="53"/>
      <c r="C881" s="53"/>
      <c r="D881" s="54"/>
      <c r="E881" s="54"/>
      <c r="F881" s="54"/>
      <c r="G881" s="55"/>
      <c r="H881" s="55"/>
      <c r="I881" s="55"/>
      <c r="J881" s="55"/>
      <c r="K881" s="54"/>
      <c r="L881" s="55"/>
      <c r="M881" s="55"/>
      <c r="N881" s="55"/>
      <c r="O881" s="55"/>
      <c r="P881" s="54"/>
      <c r="Q881" s="55"/>
      <c r="R881" s="55"/>
      <c r="S881" s="55"/>
      <c r="T881" s="55"/>
      <c r="U881" s="54"/>
      <c r="V881" s="55"/>
      <c r="W881" s="55"/>
      <c r="X881" s="55"/>
      <c r="Y881" s="55"/>
      <c r="Z881" s="54"/>
      <c r="AA881" s="55"/>
      <c r="AB881" s="55"/>
      <c r="AC881" s="55"/>
      <c r="AD881" s="55"/>
      <c r="AE881" s="54"/>
      <c r="AF881" s="55"/>
      <c r="AG881" s="55"/>
      <c r="AH881" s="55"/>
      <c r="AI881" s="55"/>
      <c r="AJ881" s="54"/>
      <c r="AK881" s="55"/>
      <c r="AL881" s="55"/>
      <c r="AM881" s="55"/>
      <c r="AN881" s="55"/>
      <c r="AO881" s="54"/>
      <c r="AP881" s="51"/>
    </row>
    <row r="882" spans="1:42">
      <c r="A882" s="53"/>
      <c r="B882" s="53"/>
      <c r="C882" s="53"/>
      <c r="D882" s="54"/>
      <c r="E882" s="54"/>
      <c r="F882" s="54"/>
      <c r="G882" s="55"/>
      <c r="H882" s="55"/>
      <c r="I882" s="55"/>
      <c r="J882" s="55"/>
      <c r="K882" s="54"/>
      <c r="L882" s="55"/>
      <c r="M882" s="55"/>
      <c r="N882" s="55"/>
      <c r="O882" s="55"/>
      <c r="P882" s="54"/>
      <c r="Q882" s="55"/>
      <c r="R882" s="55"/>
      <c r="S882" s="55"/>
      <c r="T882" s="55"/>
      <c r="U882" s="54"/>
      <c r="V882" s="55"/>
      <c r="W882" s="55"/>
      <c r="X882" s="55"/>
      <c r="Y882" s="55"/>
      <c r="Z882" s="54"/>
      <c r="AA882" s="55"/>
      <c r="AB882" s="55"/>
      <c r="AC882" s="55"/>
      <c r="AD882" s="55"/>
      <c r="AE882" s="54"/>
      <c r="AF882" s="55"/>
      <c r="AG882" s="55"/>
      <c r="AH882" s="55"/>
      <c r="AI882" s="55"/>
      <c r="AJ882" s="54"/>
      <c r="AK882" s="55"/>
      <c r="AL882" s="55"/>
      <c r="AM882" s="55"/>
      <c r="AN882" s="55"/>
      <c r="AO882" s="54"/>
      <c r="AP882" s="51"/>
    </row>
    <row r="883" spans="1:42">
      <c r="A883" s="53"/>
      <c r="B883" s="53"/>
      <c r="C883" s="53"/>
      <c r="D883" s="54"/>
      <c r="E883" s="54"/>
      <c r="F883" s="54"/>
      <c r="G883" s="55"/>
      <c r="H883" s="55"/>
      <c r="I883" s="55"/>
      <c r="J883" s="55"/>
      <c r="K883" s="54"/>
      <c r="L883" s="55"/>
      <c r="M883" s="55"/>
      <c r="N883" s="55"/>
      <c r="O883" s="55"/>
      <c r="P883" s="54"/>
      <c r="Q883" s="55"/>
      <c r="R883" s="55"/>
      <c r="S883" s="55"/>
      <c r="T883" s="55"/>
      <c r="U883" s="54"/>
      <c r="V883" s="55"/>
      <c r="W883" s="55"/>
      <c r="X883" s="55"/>
      <c r="Y883" s="55"/>
      <c r="Z883" s="54"/>
      <c r="AA883" s="55"/>
      <c r="AB883" s="55"/>
      <c r="AC883" s="55"/>
      <c r="AD883" s="55"/>
      <c r="AE883" s="54"/>
      <c r="AF883" s="55"/>
      <c r="AG883" s="55"/>
      <c r="AH883" s="55"/>
      <c r="AI883" s="55"/>
      <c r="AJ883" s="54"/>
      <c r="AK883" s="55"/>
      <c r="AL883" s="55"/>
      <c r="AM883" s="55"/>
      <c r="AN883" s="55"/>
      <c r="AO883" s="54"/>
      <c r="AP883" s="51"/>
    </row>
    <row r="884" spans="1:42">
      <c r="A884" s="53"/>
      <c r="B884" s="53"/>
      <c r="C884" s="53"/>
      <c r="D884" s="54"/>
      <c r="E884" s="54"/>
      <c r="F884" s="54"/>
      <c r="G884" s="55"/>
      <c r="H884" s="55"/>
      <c r="I884" s="55"/>
      <c r="J884" s="55"/>
      <c r="K884" s="54"/>
      <c r="L884" s="55"/>
      <c r="M884" s="55"/>
      <c r="N884" s="55"/>
      <c r="O884" s="55"/>
      <c r="P884" s="54"/>
      <c r="Q884" s="55"/>
      <c r="R884" s="55"/>
      <c r="S884" s="55"/>
      <c r="T884" s="55"/>
      <c r="U884" s="54"/>
      <c r="V884" s="55"/>
      <c r="W884" s="55"/>
      <c r="X884" s="55"/>
      <c r="Y884" s="55"/>
      <c r="Z884" s="54"/>
      <c r="AA884" s="55"/>
      <c r="AB884" s="55"/>
      <c r="AC884" s="55"/>
      <c r="AD884" s="55"/>
      <c r="AE884" s="54"/>
      <c r="AF884" s="55"/>
      <c r="AG884" s="55"/>
      <c r="AH884" s="55"/>
      <c r="AI884" s="55"/>
      <c r="AJ884" s="54"/>
      <c r="AK884" s="55"/>
      <c r="AL884" s="55"/>
      <c r="AM884" s="55"/>
      <c r="AN884" s="55"/>
      <c r="AO884" s="54"/>
      <c r="AP884" s="51"/>
    </row>
    <row r="885" spans="1:42">
      <c r="A885" s="53"/>
      <c r="B885" s="53"/>
      <c r="C885" s="53"/>
      <c r="D885" s="54"/>
      <c r="E885" s="54"/>
      <c r="F885" s="54"/>
      <c r="G885" s="55"/>
      <c r="H885" s="55"/>
      <c r="I885" s="55"/>
      <c r="J885" s="55"/>
      <c r="K885" s="54"/>
      <c r="L885" s="55"/>
      <c r="M885" s="55"/>
      <c r="N885" s="55"/>
      <c r="O885" s="55"/>
      <c r="P885" s="54"/>
      <c r="Q885" s="55"/>
      <c r="R885" s="55"/>
      <c r="S885" s="55"/>
      <c r="T885" s="55"/>
      <c r="U885" s="54"/>
      <c r="V885" s="55"/>
      <c r="W885" s="55"/>
      <c r="X885" s="55"/>
      <c r="Y885" s="55"/>
      <c r="Z885" s="54"/>
      <c r="AA885" s="55"/>
      <c r="AB885" s="55"/>
      <c r="AC885" s="55"/>
      <c r="AD885" s="55"/>
      <c r="AE885" s="54"/>
      <c r="AF885" s="55"/>
      <c r="AG885" s="55"/>
      <c r="AH885" s="55"/>
      <c r="AI885" s="55"/>
      <c r="AJ885" s="54"/>
      <c r="AK885" s="55"/>
      <c r="AL885" s="55"/>
      <c r="AM885" s="55"/>
      <c r="AN885" s="55"/>
      <c r="AO885" s="54"/>
      <c r="AP885" s="51"/>
    </row>
    <row r="886" spans="1:42">
      <c r="A886" s="53"/>
      <c r="B886" s="53"/>
      <c r="C886" s="53"/>
      <c r="D886" s="54"/>
      <c r="E886" s="54"/>
      <c r="F886" s="54"/>
      <c r="G886" s="55"/>
      <c r="H886" s="55"/>
      <c r="I886" s="55"/>
      <c r="J886" s="55"/>
      <c r="K886" s="54"/>
      <c r="L886" s="55"/>
      <c r="M886" s="55"/>
      <c r="N886" s="55"/>
      <c r="O886" s="55"/>
      <c r="P886" s="54"/>
      <c r="Q886" s="55"/>
      <c r="R886" s="55"/>
      <c r="S886" s="55"/>
      <c r="T886" s="55"/>
      <c r="U886" s="54"/>
      <c r="V886" s="55"/>
      <c r="W886" s="55"/>
      <c r="X886" s="55"/>
      <c r="Y886" s="55"/>
      <c r="Z886" s="54"/>
      <c r="AA886" s="55"/>
      <c r="AB886" s="55"/>
      <c r="AC886" s="55"/>
      <c r="AD886" s="55"/>
      <c r="AE886" s="54"/>
      <c r="AF886" s="55"/>
      <c r="AG886" s="55"/>
      <c r="AH886" s="55"/>
      <c r="AI886" s="55"/>
      <c r="AJ886" s="54"/>
      <c r="AK886" s="55"/>
      <c r="AL886" s="55"/>
      <c r="AM886" s="55"/>
      <c r="AN886" s="55"/>
      <c r="AO886" s="54"/>
      <c r="AP886" s="51"/>
    </row>
    <row r="887" spans="1:42">
      <c r="A887" s="53"/>
      <c r="B887" s="53"/>
      <c r="C887" s="53"/>
      <c r="D887" s="54"/>
      <c r="E887" s="54"/>
      <c r="F887" s="54"/>
      <c r="G887" s="55"/>
      <c r="H887" s="55"/>
      <c r="I887" s="55"/>
      <c r="J887" s="55"/>
      <c r="K887" s="54"/>
      <c r="L887" s="55"/>
      <c r="M887" s="55"/>
      <c r="N887" s="55"/>
      <c r="O887" s="55"/>
      <c r="P887" s="54"/>
      <c r="Q887" s="55"/>
      <c r="R887" s="55"/>
      <c r="S887" s="55"/>
      <c r="T887" s="55"/>
      <c r="U887" s="54"/>
      <c r="V887" s="55"/>
      <c r="W887" s="55"/>
      <c r="X887" s="55"/>
      <c r="Y887" s="55"/>
      <c r="Z887" s="54"/>
      <c r="AA887" s="55"/>
      <c r="AB887" s="55"/>
      <c r="AC887" s="55"/>
      <c r="AD887" s="55"/>
      <c r="AE887" s="54"/>
      <c r="AF887" s="55"/>
      <c r="AG887" s="55"/>
      <c r="AH887" s="55"/>
      <c r="AI887" s="55"/>
      <c r="AJ887" s="54"/>
      <c r="AK887" s="55"/>
      <c r="AL887" s="55"/>
      <c r="AM887" s="55"/>
      <c r="AN887" s="55"/>
      <c r="AO887" s="54"/>
      <c r="AP887" s="51"/>
    </row>
    <row r="888" spans="1:42">
      <c r="A888" s="53"/>
      <c r="B888" s="53"/>
      <c r="C888" s="53"/>
      <c r="D888" s="54"/>
      <c r="E888" s="54"/>
      <c r="F888" s="54"/>
      <c r="G888" s="55"/>
      <c r="H888" s="55"/>
      <c r="I888" s="55"/>
      <c r="J888" s="55"/>
      <c r="K888" s="54"/>
      <c r="L888" s="55"/>
      <c r="M888" s="55"/>
      <c r="N888" s="55"/>
      <c r="O888" s="55"/>
      <c r="P888" s="54"/>
      <c r="Q888" s="55"/>
      <c r="R888" s="55"/>
      <c r="S888" s="55"/>
      <c r="T888" s="55"/>
      <c r="U888" s="54"/>
      <c r="V888" s="55"/>
      <c r="W888" s="55"/>
      <c r="X888" s="55"/>
      <c r="Y888" s="55"/>
      <c r="Z888" s="54"/>
      <c r="AA888" s="55"/>
      <c r="AB888" s="55"/>
      <c r="AC888" s="55"/>
      <c r="AD888" s="55"/>
      <c r="AE888" s="54"/>
      <c r="AF888" s="55"/>
      <c r="AG888" s="55"/>
      <c r="AH888" s="55"/>
      <c r="AI888" s="55"/>
      <c r="AJ888" s="54"/>
      <c r="AK888" s="55"/>
      <c r="AL888" s="55"/>
      <c r="AM888" s="55"/>
      <c r="AN888" s="55"/>
      <c r="AO888" s="54"/>
      <c r="AP888" s="51"/>
    </row>
    <row r="889" spans="1:42">
      <c r="A889" s="53"/>
      <c r="B889" s="53"/>
      <c r="C889" s="53"/>
      <c r="D889" s="54"/>
      <c r="E889" s="54"/>
      <c r="F889" s="54"/>
      <c r="G889" s="55"/>
      <c r="H889" s="55"/>
      <c r="I889" s="55"/>
      <c r="J889" s="55"/>
      <c r="K889" s="54"/>
      <c r="L889" s="55"/>
      <c r="M889" s="55"/>
      <c r="N889" s="55"/>
      <c r="O889" s="55"/>
      <c r="P889" s="54"/>
      <c r="Q889" s="55"/>
      <c r="R889" s="55"/>
      <c r="S889" s="55"/>
      <c r="T889" s="55"/>
      <c r="U889" s="54"/>
      <c r="V889" s="55"/>
      <c r="W889" s="55"/>
      <c r="X889" s="55"/>
      <c r="Y889" s="55"/>
      <c r="Z889" s="54"/>
      <c r="AA889" s="55"/>
      <c r="AB889" s="55"/>
      <c r="AC889" s="55"/>
      <c r="AD889" s="55"/>
      <c r="AE889" s="54"/>
      <c r="AF889" s="55"/>
      <c r="AG889" s="55"/>
      <c r="AH889" s="55"/>
      <c r="AI889" s="55"/>
      <c r="AJ889" s="54"/>
      <c r="AK889" s="55"/>
      <c r="AL889" s="55"/>
      <c r="AM889" s="55"/>
      <c r="AN889" s="55"/>
      <c r="AO889" s="54"/>
      <c r="AP889" s="51"/>
    </row>
    <row r="890" spans="1:42">
      <c r="A890" s="53"/>
      <c r="B890" s="53"/>
      <c r="C890" s="53"/>
      <c r="D890" s="54"/>
      <c r="E890" s="54"/>
      <c r="F890" s="54"/>
      <c r="G890" s="55"/>
      <c r="H890" s="55"/>
      <c r="I890" s="55"/>
      <c r="J890" s="55"/>
      <c r="K890" s="54"/>
      <c r="L890" s="55"/>
      <c r="M890" s="55"/>
      <c r="N890" s="55"/>
      <c r="O890" s="55"/>
      <c r="P890" s="54"/>
      <c r="Q890" s="55"/>
      <c r="R890" s="55"/>
      <c r="S890" s="55"/>
      <c r="T890" s="55"/>
      <c r="U890" s="54"/>
      <c r="V890" s="55"/>
      <c r="W890" s="55"/>
      <c r="X890" s="55"/>
      <c r="Y890" s="55"/>
      <c r="Z890" s="54"/>
      <c r="AA890" s="55"/>
      <c r="AB890" s="55"/>
      <c r="AC890" s="55"/>
      <c r="AD890" s="55"/>
      <c r="AE890" s="54"/>
      <c r="AF890" s="55"/>
      <c r="AG890" s="55"/>
      <c r="AH890" s="55"/>
      <c r="AI890" s="55"/>
      <c r="AJ890" s="54"/>
      <c r="AK890" s="55"/>
      <c r="AL890" s="55"/>
      <c r="AM890" s="55"/>
      <c r="AN890" s="55"/>
      <c r="AO890" s="54"/>
      <c r="AP890" s="51"/>
    </row>
    <row r="891" spans="1:42">
      <c r="A891" s="53"/>
      <c r="B891" s="53"/>
      <c r="C891" s="53"/>
      <c r="D891" s="54"/>
      <c r="E891" s="54"/>
      <c r="F891" s="54"/>
      <c r="G891" s="55"/>
      <c r="H891" s="55"/>
      <c r="I891" s="55"/>
      <c r="J891" s="55"/>
      <c r="K891" s="54"/>
      <c r="L891" s="55"/>
      <c r="M891" s="55"/>
      <c r="N891" s="55"/>
      <c r="O891" s="55"/>
      <c r="P891" s="54"/>
      <c r="Q891" s="55"/>
      <c r="R891" s="55"/>
      <c r="S891" s="55"/>
      <c r="T891" s="55"/>
      <c r="U891" s="54"/>
      <c r="V891" s="55"/>
      <c r="W891" s="55"/>
      <c r="X891" s="55"/>
      <c r="Y891" s="55"/>
      <c r="Z891" s="54"/>
      <c r="AA891" s="55"/>
      <c r="AB891" s="55"/>
      <c r="AC891" s="55"/>
      <c r="AD891" s="55"/>
      <c r="AE891" s="54"/>
      <c r="AF891" s="55"/>
      <c r="AG891" s="55"/>
      <c r="AH891" s="55"/>
      <c r="AI891" s="55"/>
      <c r="AJ891" s="54"/>
      <c r="AK891" s="55"/>
      <c r="AL891" s="55"/>
      <c r="AM891" s="55"/>
      <c r="AN891" s="55"/>
      <c r="AO891" s="54"/>
      <c r="AP891" s="51"/>
    </row>
    <row r="892" spans="1:42">
      <c r="A892" s="53"/>
      <c r="B892" s="53"/>
      <c r="C892" s="53"/>
      <c r="D892" s="54"/>
      <c r="E892" s="54"/>
      <c r="F892" s="54"/>
      <c r="G892" s="55"/>
      <c r="H892" s="55"/>
      <c r="I892" s="55"/>
      <c r="J892" s="55"/>
      <c r="K892" s="54"/>
      <c r="L892" s="55"/>
      <c r="M892" s="55"/>
      <c r="N892" s="55"/>
      <c r="O892" s="55"/>
      <c r="P892" s="54"/>
      <c r="Q892" s="55"/>
      <c r="R892" s="55"/>
      <c r="S892" s="55"/>
      <c r="T892" s="55"/>
      <c r="U892" s="54"/>
      <c r="V892" s="55"/>
      <c r="W892" s="55"/>
      <c r="X892" s="55"/>
      <c r="Y892" s="55"/>
      <c r="Z892" s="54"/>
      <c r="AA892" s="55"/>
      <c r="AB892" s="55"/>
      <c r="AC892" s="55"/>
      <c r="AD892" s="55"/>
      <c r="AE892" s="54"/>
      <c r="AF892" s="55"/>
      <c r="AG892" s="55"/>
      <c r="AH892" s="55"/>
      <c r="AI892" s="55"/>
      <c r="AJ892" s="54"/>
      <c r="AK892" s="55"/>
      <c r="AL892" s="55"/>
      <c r="AM892" s="55"/>
      <c r="AN892" s="55"/>
      <c r="AO892" s="54"/>
      <c r="AP892" s="51"/>
    </row>
    <row r="893" spans="1:42">
      <c r="A893" s="53"/>
      <c r="B893" s="53"/>
      <c r="C893" s="53"/>
      <c r="D893" s="54"/>
      <c r="E893" s="54"/>
      <c r="F893" s="54"/>
      <c r="G893" s="55"/>
      <c r="H893" s="55"/>
      <c r="I893" s="55"/>
      <c r="J893" s="55"/>
      <c r="K893" s="54"/>
      <c r="L893" s="55"/>
      <c r="M893" s="55"/>
      <c r="N893" s="55"/>
      <c r="O893" s="55"/>
      <c r="P893" s="54"/>
      <c r="Q893" s="55"/>
      <c r="R893" s="55"/>
      <c r="S893" s="55"/>
      <c r="T893" s="55"/>
      <c r="U893" s="54"/>
      <c r="V893" s="55"/>
      <c r="W893" s="55"/>
      <c r="X893" s="55"/>
      <c r="Y893" s="55"/>
      <c r="Z893" s="54"/>
      <c r="AA893" s="55"/>
      <c r="AB893" s="55"/>
      <c r="AC893" s="55"/>
      <c r="AD893" s="55"/>
      <c r="AE893" s="54"/>
      <c r="AF893" s="55"/>
      <c r="AG893" s="55"/>
      <c r="AH893" s="55"/>
      <c r="AI893" s="55"/>
      <c r="AJ893" s="54"/>
      <c r="AK893" s="55"/>
      <c r="AL893" s="55"/>
      <c r="AM893" s="55"/>
      <c r="AN893" s="55"/>
      <c r="AO893" s="54"/>
      <c r="AP893" s="51"/>
    </row>
    <row r="894" spans="1:42">
      <c r="A894" s="53"/>
      <c r="B894" s="53"/>
      <c r="C894" s="53"/>
      <c r="D894" s="54"/>
      <c r="E894" s="54"/>
      <c r="F894" s="54"/>
      <c r="G894" s="55"/>
      <c r="H894" s="55"/>
      <c r="I894" s="55"/>
      <c r="J894" s="55"/>
      <c r="K894" s="54"/>
      <c r="L894" s="55"/>
      <c r="M894" s="55"/>
      <c r="N894" s="55"/>
      <c r="O894" s="55"/>
      <c r="P894" s="54"/>
      <c r="Q894" s="55"/>
      <c r="R894" s="55"/>
      <c r="S894" s="55"/>
      <c r="T894" s="55"/>
      <c r="U894" s="54"/>
      <c r="V894" s="55"/>
      <c r="W894" s="55"/>
      <c r="X894" s="55"/>
      <c r="Y894" s="55"/>
      <c r="Z894" s="54"/>
      <c r="AA894" s="55"/>
      <c r="AB894" s="55"/>
      <c r="AC894" s="55"/>
      <c r="AD894" s="55"/>
      <c r="AE894" s="54"/>
      <c r="AF894" s="55"/>
      <c r="AG894" s="55"/>
      <c r="AH894" s="55"/>
      <c r="AI894" s="55"/>
      <c r="AJ894" s="54"/>
      <c r="AK894" s="55"/>
      <c r="AL894" s="55"/>
      <c r="AM894" s="55"/>
      <c r="AN894" s="55"/>
      <c r="AO894" s="54"/>
      <c r="AP894" s="51"/>
    </row>
    <row r="895" spans="1:42">
      <c r="A895" s="53"/>
      <c r="B895" s="53"/>
      <c r="C895" s="53"/>
      <c r="D895" s="54"/>
      <c r="E895" s="54"/>
      <c r="F895" s="54"/>
      <c r="G895" s="55"/>
      <c r="H895" s="55"/>
      <c r="I895" s="55"/>
      <c r="J895" s="55"/>
      <c r="K895" s="54"/>
      <c r="L895" s="55"/>
      <c r="M895" s="55"/>
      <c r="N895" s="55"/>
      <c r="O895" s="55"/>
      <c r="P895" s="54"/>
      <c r="Q895" s="55"/>
      <c r="R895" s="55"/>
      <c r="S895" s="55"/>
      <c r="T895" s="55"/>
      <c r="U895" s="54"/>
      <c r="V895" s="55"/>
      <c r="W895" s="55"/>
      <c r="X895" s="55"/>
      <c r="Y895" s="55"/>
      <c r="Z895" s="54"/>
      <c r="AA895" s="55"/>
      <c r="AB895" s="55"/>
      <c r="AC895" s="55"/>
      <c r="AD895" s="55"/>
      <c r="AE895" s="54"/>
      <c r="AF895" s="55"/>
      <c r="AG895" s="55"/>
      <c r="AH895" s="55"/>
      <c r="AI895" s="55"/>
      <c r="AJ895" s="54"/>
      <c r="AK895" s="55"/>
      <c r="AL895" s="55"/>
      <c r="AM895" s="55"/>
      <c r="AN895" s="55"/>
      <c r="AO895" s="54"/>
      <c r="AP895" s="51"/>
    </row>
    <row r="896" spans="1:42">
      <c r="A896" s="53"/>
      <c r="B896" s="53"/>
      <c r="C896" s="53"/>
      <c r="D896" s="54"/>
      <c r="E896" s="54"/>
      <c r="F896" s="54"/>
      <c r="G896" s="55"/>
      <c r="H896" s="55"/>
      <c r="I896" s="55"/>
      <c r="J896" s="55"/>
      <c r="K896" s="54"/>
      <c r="L896" s="55"/>
      <c r="M896" s="55"/>
      <c r="N896" s="55"/>
      <c r="O896" s="55"/>
      <c r="P896" s="54"/>
      <c r="Q896" s="55"/>
      <c r="R896" s="55"/>
      <c r="S896" s="55"/>
      <c r="T896" s="55"/>
      <c r="U896" s="54"/>
      <c r="V896" s="55"/>
      <c r="W896" s="55"/>
      <c r="X896" s="55"/>
      <c r="Y896" s="55"/>
      <c r="Z896" s="54"/>
      <c r="AA896" s="55"/>
      <c r="AB896" s="55"/>
      <c r="AC896" s="55"/>
      <c r="AD896" s="55"/>
      <c r="AE896" s="54"/>
      <c r="AF896" s="55"/>
      <c r="AG896" s="55"/>
      <c r="AH896" s="55"/>
      <c r="AI896" s="55"/>
      <c r="AJ896" s="54"/>
      <c r="AK896" s="55"/>
      <c r="AL896" s="55"/>
      <c r="AM896" s="55"/>
      <c r="AN896" s="55"/>
      <c r="AO896" s="54"/>
      <c r="AP896" s="51"/>
    </row>
    <row r="897" spans="1:42">
      <c r="A897" s="53"/>
      <c r="B897" s="53"/>
      <c r="C897" s="53"/>
      <c r="D897" s="54"/>
      <c r="E897" s="54"/>
      <c r="F897" s="54"/>
      <c r="G897" s="55"/>
      <c r="H897" s="55"/>
      <c r="I897" s="55"/>
      <c r="J897" s="55"/>
      <c r="K897" s="54"/>
      <c r="L897" s="55"/>
      <c r="M897" s="55"/>
      <c r="N897" s="55"/>
      <c r="O897" s="55"/>
      <c r="P897" s="54"/>
      <c r="Q897" s="55"/>
      <c r="R897" s="55"/>
      <c r="S897" s="55"/>
      <c r="T897" s="55"/>
      <c r="U897" s="54"/>
      <c r="V897" s="55"/>
      <c r="W897" s="55"/>
      <c r="X897" s="55"/>
      <c r="Y897" s="55"/>
      <c r="Z897" s="54"/>
      <c r="AA897" s="55"/>
      <c r="AB897" s="55"/>
      <c r="AC897" s="55"/>
      <c r="AD897" s="55"/>
      <c r="AE897" s="54"/>
      <c r="AF897" s="55"/>
      <c r="AG897" s="55"/>
      <c r="AH897" s="55"/>
      <c r="AI897" s="55"/>
      <c r="AJ897" s="54"/>
      <c r="AK897" s="55"/>
      <c r="AL897" s="55"/>
      <c r="AM897" s="55"/>
      <c r="AN897" s="55"/>
      <c r="AO897" s="54"/>
      <c r="AP897" s="51"/>
    </row>
    <row r="898" spans="1:42">
      <c r="A898" s="53"/>
      <c r="B898" s="53"/>
      <c r="C898" s="53"/>
      <c r="D898" s="54"/>
      <c r="E898" s="54"/>
      <c r="F898" s="54"/>
      <c r="G898" s="55"/>
      <c r="H898" s="55"/>
      <c r="I898" s="55"/>
      <c r="J898" s="55"/>
      <c r="K898" s="54"/>
      <c r="L898" s="55"/>
      <c r="M898" s="55"/>
      <c r="N898" s="55"/>
      <c r="O898" s="55"/>
      <c r="P898" s="54"/>
      <c r="Q898" s="55"/>
      <c r="R898" s="55"/>
      <c r="S898" s="55"/>
      <c r="T898" s="55"/>
      <c r="U898" s="54"/>
      <c r="V898" s="55"/>
      <c r="W898" s="55"/>
      <c r="X898" s="55"/>
      <c r="Y898" s="55"/>
      <c r="Z898" s="54"/>
      <c r="AA898" s="55"/>
      <c r="AB898" s="55"/>
      <c r="AC898" s="55"/>
      <c r="AD898" s="55"/>
      <c r="AE898" s="54"/>
      <c r="AF898" s="55"/>
      <c r="AG898" s="55"/>
      <c r="AH898" s="55"/>
      <c r="AI898" s="55"/>
      <c r="AJ898" s="54"/>
      <c r="AK898" s="55"/>
      <c r="AL898" s="55"/>
      <c r="AM898" s="55"/>
      <c r="AN898" s="55"/>
      <c r="AO898" s="54"/>
      <c r="AP898" s="51"/>
    </row>
    <row r="899" spans="1:42">
      <c r="A899" s="53"/>
      <c r="B899" s="53"/>
      <c r="C899" s="53"/>
      <c r="D899" s="54"/>
      <c r="E899" s="54"/>
      <c r="F899" s="54"/>
      <c r="G899" s="55"/>
      <c r="H899" s="55"/>
      <c r="I899" s="55"/>
      <c r="J899" s="55"/>
      <c r="K899" s="54"/>
      <c r="L899" s="55"/>
      <c r="M899" s="55"/>
      <c r="N899" s="55"/>
      <c r="O899" s="55"/>
      <c r="P899" s="54"/>
      <c r="Q899" s="55"/>
      <c r="R899" s="55"/>
      <c r="S899" s="55"/>
      <c r="T899" s="55"/>
      <c r="U899" s="54"/>
      <c r="V899" s="55"/>
      <c r="W899" s="55"/>
      <c r="X899" s="55"/>
      <c r="Y899" s="55"/>
      <c r="Z899" s="54"/>
      <c r="AA899" s="55"/>
      <c r="AB899" s="55"/>
      <c r="AC899" s="55"/>
      <c r="AD899" s="55"/>
      <c r="AE899" s="54"/>
      <c r="AF899" s="55"/>
      <c r="AG899" s="55"/>
      <c r="AH899" s="55"/>
      <c r="AI899" s="55"/>
      <c r="AJ899" s="54"/>
      <c r="AK899" s="55"/>
      <c r="AL899" s="55"/>
      <c r="AM899" s="55"/>
      <c r="AN899" s="55"/>
      <c r="AO899" s="54"/>
      <c r="AP899" s="51"/>
    </row>
    <row r="900" spans="1:42">
      <c r="A900" s="53"/>
      <c r="B900" s="53"/>
      <c r="C900" s="53"/>
      <c r="D900" s="54"/>
      <c r="E900" s="54"/>
      <c r="F900" s="54"/>
      <c r="G900" s="55"/>
      <c r="H900" s="55"/>
      <c r="I900" s="55"/>
      <c r="J900" s="55"/>
      <c r="K900" s="54"/>
      <c r="L900" s="55"/>
      <c r="M900" s="55"/>
      <c r="N900" s="55"/>
      <c r="O900" s="55"/>
      <c r="P900" s="54"/>
      <c r="Q900" s="55"/>
      <c r="R900" s="55"/>
      <c r="S900" s="55"/>
      <c r="T900" s="55"/>
      <c r="U900" s="54"/>
      <c r="V900" s="55"/>
      <c r="W900" s="55"/>
      <c r="X900" s="55"/>
      <c r="Y900" s="55"/>
      <c r="Z900" s="54"/>
      <c r="AA900" s="55"/>
      <c r="AB900" s="55"/>
      <c r="AC900" s="55"/>
      <c r="AD900" s="55"/>
      <c r="AE900" s="54"/>
      <c r="AF900" s="55"/>
      <c r="AG900" s="55"/>
      <c r="AH900" s="55"/>
      <c r="AI900" s="55"/>
      <c r="AJ900" s="54"/>
      <c r="AK900" s="55"/>
      <c r="AL900" s="55"/>
      <c r="AM900" s="55"/>
      <c r="AN900" s="55"/>
      <c r="AO900" s="54"/>
      <c r="AP900" s="51"/>
    </row>
    <row r="901" spans="1:42">
      <c r="A901" s="53"/>
      <c r="B901" s="53"/>
      <c r="C901" s="53"/>
      <c r="D901" s="54"/>
      <c r="E901" s="54"/>
      <c r="F901" s="54"/>
      <c r="G901" s="55"/>
      <c r="H901" s="55"/>
      <c r="I901" s="55"/>
      <c r="J901" s="55"/>
      <c r="K901" s="54"/>
      <c r="L901" s="55"/>
      <c r="M901" s="55"/>
      <c r="N901" s="55"/>
      <c r="O901" s="55"/>
      <c r="P901" s="54"/>
      <c r="Q901" s="55"/>
      <c r="R901" s="55"/>
      <c r="S901" s="55"/>
      <c r="T901" s="55"/>
      <c r="U901" s="54"/>
      <c r="V901" s="55"/>
      <c r="W901" s="55"/>
      <c r="X901" s="55"/>
      <c r="Y901" s="55"/>
      <c r="Z901" s="54"/>
      <c r="AA901" s="55"/>
      <c r="AB901" s="55"/>
      <c r="AC901" s="55"/>
      <c r="AD901" s="55"/>
      <c r="AE901" s="54"/>
      <c r="AF901" s="55"/>
      <c r="AG901" s="55"/>
      <c r="AH901" s="55"/>
      <c r="AI901" s="55"/>
      <c r="AJ901" s="54"/>
      <c r="AK901" s="55"/>
      <c r="AL901" s="55"/>
      <c r="AM901" s="55"/>
      <c r="AN901" s="55"/>
      <c r="AO901" s="54"/>
      <c r="AP901" s="51"/>
    </row>
    <row r="902" spans="1:42">
      <c r="A902" s="53"/>
      <c r="B902" s="53"/>
      <c r="C902" s="53"/>
      <c r="D902" s="54"/>
      <c r="E902" s="54"/>
      <c r="F902" s="54"/>
      <c r="G902" s="55"/>
      <c r="H902" s="55"/>
      <c r="I902" s="55"/>
      <c r="J902" s="55"/>
      <c r="K902" s="54"/>
      <c r="L902" s="55"/>
      <c r="M902" s="55"/>
      <c r="N902" s="55"/>
      <c r="O902" s="55"/>
      <c r="P902" s="54"/>
      <c r="Q902" s="55"/>
      <c r="R902" s="55"/>
      <c r="S902" s="55"/>
      <c r="T902" s="55"/>
      <c r="U902" s="54"/>
      <c r="V902" s="55"/>
      <c r="W902" s="55"/>
      <c r="X902" s="55"/>
      <c r="Y902" s="55"/>
      <c r="Z902" s="54"/>
      <c r="AA902" s="55"/>
      <c r="AB902" s="55"/>
      <c r="AC902" s="55"/>
      <c r="AD902" s="55"/>
      <c r="AE902" s="54"/>
      <c r="AF902" s="55"/>
      <c r="AG902" s="55"/>
      <c r="AH902" s="55"/>
      <c r="AI902" s="55"/>
      <c r="AJ902" s="54"/>
      <c r="AK902" s="55"/>
      <c r="AL902" s="55"/>
      <c r="AM902" s="55"/>
      <c r="AN902" s="55"/>
      <c r="AO902" s="54"/>
      <c r="AP902" s="51"/>
    </row>
    <row r="903" spans="1:42">
      <c r="A903" s="53"/>
      <c r="B903" s="53"/>
      <c r="C903" s="53"/>
      <c r="D903" s="54"/>
      <c r="E903" s="54"/>
      <c r="F903" s="54"/>
      <c r="G903" s="55"/>
      <c r="H903" s="55"/>
      <c r="I903" s="55"/>
      <c r="J903" s="55"/>
      <c r="K903" s="54"/>
      <c r="L903" s="55"/>
      <c r="M903" s="55"/>
      <c r="N903" s="55"/>
      <c r="O903" s="55"/>
      <c r="P903" s="54"/>
      <c r="Q903" s="55"/>
      <c r="R903" s="55"/>
      <c r="S903" s="55"/>
      <c r="T903" s="55"/>
      <c r="U903" s="54"/>
      <c r="V903" s="55"/>
      <c r="W903" s="55"/>
      <c r="X903" s="55"/>
      <c r="Y903" s="55"/>
      <c r="Z903" s="54"/>
      <c r="AA903" s="55"/>
      <c r="AB903" s="55"/>
      <c r="AC903" s="55"/>
      <c r="AD903" s="55"/>
      <c r="AE903" s="54"/>
      <c r="AF903" s="55"/>
      <c r="AG903" s="55"/>
      <c r="AH903" s="55"/>
      <c r="AI903" s="55"/>
      <c r="AJ903" s="54"/>
      <c r="AK903" s="55"/>
      <c r="AL903" s="55"/>
      <c r="AM903" s="55"/>
      <c r="AN903" s="55"/>
      <c r="AO903" s="54"/>
      <c r="AP903" s="51"/>
    </row>
    <row r="904" spans="1:42">
      <c r="A904" s="53"/>
      <c r="B904" s="53"/>
      <c r="C904" s="53"/>
      <c r="D904" s="54"/>
      <c r="E904" s="54"/>
      <c r="F904" s="54"/>
      <c r="G904" s="55"/>
      <c r="H904" s="55"/>
      <c r="I904" s="55"/>
      <c r="J904" s="55"/>
      <c r="K904" s="54"/>
      <c r="L904" s="55"/>
      <c r="M904" s="55"/>
      <c r="N904" s="55"/>
      <c r="O904" s="55"/>
      <c r="P904" s="54"/>
      <c r="Q904" s="55"/>
      <c r="R904" s="55"/>
      <c r="S904" s="55"/>
      <c r="T904" s="55"/>
      <c r="U904" s="54"/>
      <c r="V904" s="55"/>
      <c r="W904" s="55"/>
      <c r="X904" s="55"/>
      <c r="Y904" s="55"/>
      <c r="Z904" s="54"/>
      <c r="AA904" s="55"/>
      <c r="AB904" s="55"/>
      <c r="AC904" s="55"/>
      <c r="AD904" s="55"/>
      <c r="AE904" s="54"/>
      <c r="AF904" s="55"/>
      <c r="AG904" s="55"/>
      <c r="AH904" s="55"/>
      <c r="AI904" s="55"/>
      <c r="AJ904" s="54"/>
      <c r="AK904" s="55"/>
      <c r="AL904" s="55"/>
      <c r="AM904" s="55"/>
      <c r="AN904" s="55"/>
      <c r="AO904" s="54"/>
      <c r="AP904" s="51"/>
    </row>
    <row r="905" spans="1:42">
      <c r="A905" s="53"/>
      <c r="B905" s="53"/>
      <c r="C905" s="53"/>
      <c r="D905" s="54"/>
      <c r="E905" s="54"/>
      <c r="F905" s="54"/>
      <c r="G905" s="55"/>
      <c r="H905" s="55"/>
      <c r="I905" s="55"/>
      <c r="J905" s="55"/>
      <c r="K905" s="54"/>
      <c r="L905" s="55"/>
      <c r="M905" s="55"/>
      <c r="N905" s="55"/>
      <c r="O905" s="55"/>
      <c r="P905" s="54"/>
      <c r="Q905" s="55"/>
      <c r="R905" s="55"/>
      <c r="S905" s="55"/>
      <c r="T905" s="55"/>
      <c r="U905" s="54"/>
      <c r="V905" s="55"/>
      <c r="W905" s="55"/>
      <c r="X905" s="55"/>
      <c r="Y905" s="55"/>
      <c r="Z905" s="54"/>
      <c r="AA905" s="55"/>
      <c r="AB905" s="55"/>
      <c r="AC905" s="55"/>
      <c r="AD905" s="55"/>
      <c r="AE905" s="54"/>
      <c r="AF905" s="55"/>
      <c r="AG905" s="55"/>
      <c r="AH905" s="55"/>
      <c r="AI905" s="55"/>
      <c r="AJ905" s="54"/>
      <c r="AK905" s="55"/>
      <c r="AL905" s="55"/>
      <c r="AM905" s="55"/>
      <c r="AN905" s="55"/>
      <c r="AO905" s="54"/>
      <c r="AP905" s="51"/>
    </row>
    <row r="906" spans="1:42">
      <c r="A906" s="53"/>
      <c r="B906" s="53"/>
      <c r="C906" s="53"/>
      <c r="D906" s="54"/>
      <c r="E906" s="54"/>
      <c r="F906" s="54"/>
      <c r="G906" s="55"/>
      <c r="H906" s="55"/>
      <c r="I906" s="55"/>
      <c r="J906" s="55"/>
      <c r="K906" s="54"/>
      <c r="L906" s="55"/>
      <c r="M906" s="55"/>
      <c r="N906" s="55"/>
      <c r="O906" s="55"/>
      <c r="P906" s="54"/>
      <c r="Q906" s="55"/>
      <c r="R906" s="55"/>
      <c r="S906" s="55"/>
      <c r="T906" s="55"/>
      <c r="U906" s="54"/>
      <c r="V906" s="55"/>
      <c r="W906" s="55"/>
      <c r="X906" s="55"/>
      <c r="Y906" s="55"/>
      <c r="Z906" s="54"/>
      <c r="AA906" s="55"/>
      <c r="AB906" s="55"/>
      <c r="AC906" s="55"/>
      <c r="AD906" s="55"/>
      <c r="AE906" s="54"/>
      <c r="AF906" s="55"/>
      <c r="AG906" s="55"/>
      <c r="AH906" s="55"/>
      <c r="AI906" s="55"/>
      <c r="AJ906" s="54"/>
      <c r="AK906" s="55"/>
      <c r="AL906" s="55"/>
      <c r="AM906" s="55"/>
      <c r="AN906" s="55"/>
      <c r="AO906" s="54"/>
      <c r="AP906" s="51"/>
    </row>
    <row r="907" spans="1:42">
      <c r="A907" s="53"/>
      <c r="B907" s="53"/>
      <c r="C907" s="53"/>
      <c r="D907" s="54"/>
      <c r="E907" s="54"/>
      <c r="F907" s="54"/>
      <c r="G907" s="55"/>
      <c r="H907" s="55"/>
      <c r="I907" s="55"/>
      <c r="J907" s="55"/>
      <c r="K907" s="54"/>
      <c r="L907" s="55"/>
      <c r="M907" s="55"/>
      <c r="N907" s="55"/>
      <c r="O907" s="55"/>
      <c r="P907" s="54"/>
      <c r="Q907" s="55"/>
      <c r="R907" s="55"/>
      <c r="S907" s="55"/>
      <c r="T907" s="55"/>
      <c r="U907" s="54"/>
      <c r="V907" s="55"/>
      <c r="W907" s="55"/>
      <c r="X907" s="55"/>
      <c r="Y907" s="55"/>
      <c r="Z907" s="54"/>
      <c r="AA907" s="55"/>
      <c r="AB907" s="55"/>
      <c r="AC907" s="55"/>
      <c r="AD907" s="55"/>
      <c r="AE907" s="54"/>
      <c r="AF907" s="55"/>
      <c r="AG907" s="55"/>
      <c r="AH907" s="55"/>
      <c r="AI907" s="55"/>
      <c r="AJ907" s="54"/>
      <c r="AK907" s="55"/>
      <c r="AL907" s="55"/>
      <c r="AM907" s="55"/>
      <c r="AN907" s="55"/>
      <c r="AO907" s="54"/>
      <c r="AP907" s="51"/>
    </row>
    <row r="908" spans="1:42">
      <c r="A908" s="53"/>
      <c r="B908" s="53"/>
      <c r="C908" s="53"/>
      <c r="D908" s="54"/>
      <c r="E908" s="54"/>
      <c r="F908" s="54"/>
      <c r="G908" s="55"/>
      <c r="H908" s="55"/>
      <c r="I908" s="55"/>
      <c r="J908" s="55"/>
      <c r="K908" s="54"/>
      <c r="L908" s="55"/>
      <c r="M908" s="55"/>
      <c r="N908" s="55"/>
      <c r="O908" s="55"/>
      <c r="P908" s="54"/>
      <c r="Q908" s="55"/>
      <c r="R908" s="55"/>
      <c r="S908" s="55"/>
      <c r="T908" s="55"/>
      <c r="U908" s="54"/>
      <c r="V908" s="55"/>
      <c r="W908" s="55"/>
      <c r="X908" s="55"/>
      <c r="Y908" s="55"/>
      <c r="Z908" s="54"/>
      <c r="AA908" s="55"/>
      <c r="AB908" s="55"/>
      <c r="AC908" s="55"/>
      <c r="AD908" s="55"/>
      <c r="AE908" s="54"/>
      <c r="AF908" s="55"/>
      <c r="AG908" s="55"/>
      <c r="AH908" s="55"/>
      <c r="AI908" s="55"/>
      <c r="AJ908" s="54"/>
      <c r="AK908" s="55"/>
      <c r="AL908" s="55"/>
      <c r="AM908" s="55"/>
      <c r="AN908" s="55"/>
      <c r="AO908" s="54"/>
      <c r="AP908" s="51"/>
    </row>
    <row r="909" spans="1:42">
      <c r="A909" s="53"/>
      <c r="B909" s="53"/>
      <c r="C909" s="53"/>
      <c r="D909" s="54"/>
      <c r="E909" s="54"/>
      <c r="F909" s="54"/>
      <c r="G909" s="55"/>
      <c r="H909" s="55"/>
      <c r="I909" s="55"/>
      <c r="J909" s="55"/>
      <c r="K909" s="54"/>
      <c r="L909" s="55"/>
      <c r="M909" s="55"/>
      <c r="N909" s="55"/>
      <c r="O909" s="55"/>
      <c r="P909" s="54"/>
      <c r="Q909" s="55"/>
      <c r="R909" s="55"/>
      <c r="S909" s="55"/>
      <c r="T909" s="55"/>
      <c r="U909" s="54"/>
      <c r="V909" s="55"/>
      <c r="W909" s="55"/>
      <c r="X909" s="55"/>
      <c r="Y909" s="55"/>
      <c r="Z909" s="54"/>
      <c r="AA909" s="55"/>
      <c r="AB909" s="55"/>
      <c r="AC909" s="55"/>
      <c r="AD909" s="55"/>
      <c r="AE909" s="54"/>
      <c r="AF909" s="55"/>
      <c r="AG909" s="55"/>
      <c r="AH909" s="55"/>
      <c r="AI909" s="55"/>
      <c r="AJ909" s="54"/>
      <c r="AK909" s="55"/>
      <c r="AL909" s="55"/>
      <c r="AM909" s="55"/>
      <c r="AN909" s="55"/>
      <c r="AO909" s="54"/>
      <c r="AP909" s="51"/>
    </row>
    <row r="910" spans="1:42">
      <c r="A910" s="53"/>
      <c r="B910" s="53"/>
      <c r="C910" s="53"/>
      <c r="D910" s="54"/>
      <c r="E910" s="54"/>
      <c r="F910" s="54"/>
      <c r="G910" s="55"/>
      <c r="H910" s="55"/>
      <c r="I910" s="55"/>
      <c r="J910" s="55"/>
      <c r="K910" s="54"/>
      <c r="L910" s="55"/>
      <c r="M910" s="55"/>
      <c r="N910" s="55"/>
      <c r="O910" s="55"/>
      <c r="P910" s="54"/>
      <c r="Q910" s="55"/>
      <c r="R910" s="55"/>
      <c r="S910" s="55"/>
      <c r="T910" s="55"/>
      <c r="U910" s="54"/>
      <c r="V910" s="55"/>
      <c r="W910" s="55"/>
      <c r="X910" s="55"/>
      <c r="Y910" s="55"/>
      <c r="Z910" s="54"/>
      <c r="AA910" s="55"/>
      <c r="AB910" s="55"/>
      <c r="AC910" s="55"/>
      <c r="AD910" s="55"/>
      <c r="AE910" s="54"/>
      <c r="AF910" s="55"/>
      <c r="AG910" s="55"/>
      <c r="AH910" s="55"/>
      <c r="AI910" s="55"/>
      <c r="AJ910" s="54"/>
      <c r="AK910" s="55"/>
      <c r="AL910" s="55"/>
      <c r="AM910" s="55"/>
      <c r="AN910" s="55"/>
      <c r="AO910" s="54"/>
      <c r="AP910" s="51"/>
    </row>
    <row r="911" spans="1:42">
      <c r="A911" s="53"/>
      <c r="B911" s="53"/>
      <c r="C911" s="53"/>
      <c r="D911" s="54"/>
      <c r="E911" s="54"/>
      <c r="F911" s="54"/>
      <c r="G911" s="55"/>
      <c r="H911" s="55"/>
      <c r="I911" s="55"/>
      <c r="J911" s="55"/>
      <c r="K911" s="54"/>
      <c r="L911" s="55"/>
      <c r="M911" s="55"/>
      <c r="N911" s="55"/>
      <c r="O911" s="55"/>
      <c r="P911" s="54"/>
      <c r="Q911" s="55"/>
      <c r="R911" s="55"/>
      <c r="S911" s="55"/>
      <c r="T911" s="55"/>
      <c r="U911" s="54"/>
      <c r="V911" s="55"/>
      <c r="W911" s="55"/>
      <c r="X911" s="55"/>
      <c r="Y911" s="55"/>
      <c r="Z911" s="54"/>
      <c r="AA911" s="55"/>
      <c r="AB911" s="55"/>
      <c r="AC911" s="55"/>
      <c r="AD911" s="55"/>
      <c r="AE911" s="54"/>
      <c r="AF911" s="55"/>
      <c r="AG911" s="55"/>
      <c r="AH911" s="55"/>
      <c r="AI911" s="55"/>
      <c r="AJ911" s="54"/>
      <c r="AK911" s="55"/>
      <c r="AL911" s="55"/>
      <c r="AM911" s="55"/>
      <c r="AN911" s="55"/>
      <c r="AO911" s="54"/>
      <c r="AP911" s="51"/>
    </row>
    <row r="912" spans="1:42">
      <c r="A912" s="53"/>
      <c r="B912" s="53"/>
      <c r="C912" s="53"/>
      <c r="D912" s="54"/>
      <c r="E912" s="54"/>
      <c r="F912" s="54"/>
      <c r="G912" s="55"/>
      <c r="H912" s="55"/>
      <c r="I912" s="55"/>
      <c r="J912" s="55"/>
      <c r="K912" s="54"/>
      <c r="L912" s="55"/>
      <c r="M912" s="55"/>
      <c r="N912" s="55"/>
      <c r="O912" s="55"/>
      <c r="P912" s="54"/>
      <c r="Q912" s="55"/>
      <c r="R912" s="55"/>
      <c r="S912" s="55"/>
      <c r="T912" s="55"/>
      <c r="U912" s="54"/>
      <c r="V912" s="55"/>
      <c r="W912" s="55"/>
      <c r="X912" s="55"/>
      <c r="Y912" s="55"/>
      <c r="Z912" s="54"/>
      <c r="AA912" s="55"/>
      <c r="AB912" s="55"/>
      <c r="AC912" s="55"/>
      <c r="AD912" s="55"/>
      <c r="AE912" s="54"/>
      <c r="AF912" s="55"/>
      <c r="AG912" s="55"/>
      <c r="AH912" s="55"/>
      <c r="AI912" s="55"/>
      <c r="AJ912" s="54"/>
      <c r="AK912" s="55"/>
      <c r="AL912" s="55"/>
      <c r="AM912" s="55"/>
      <c r="AN912" s="55"/>
      <c r="AO912" s="54"/>
      <c r="AP912" s="51"/>
    </row>
    <row r="913" spans="1:42">
      <c r="A913" s="53"/>
      <c r="B913" s="53"/>
      <c r="C913" s="53"/>
      <c r="D913" s="54"/>
      <c r="E913" s="54"/>
      <c r="F913" s="54"/>
      <c r="G913" s="55"/>
      <c r="H913" s="55"/>
      <c r="I913" s="55"/>
      <c r="J913" s="55"/>
      <c r="K913" s="54"/>
      <c r="L913" s="55"/>
      <c r="M913" s="55"/>
      <c r="N913" s="55"/>
      <c r="O913" s="55"/>
      <c r="P913" s="54"/>
      <c r="Q913" s="55"/>
      <c r="R913" s="55"/>
      <c r="S913" s="55"/>
      <c r="T913" s="55"/>
      <c r="U913" s="54"/>
      <c r="V913" s="55"/>
      <c r="W913" s="55"/>
      <c r="X913" s="55"/>
      <c r="Y913" s="55"/>
      <c r="Z913" s="54"/>
      <c r="AA913" s="55"/>
      <c r="AB913" s="55"/>
      <c r="AC913" s="55"/>
      <c r="AD913" s="55"/>
      <c r="AE913" s="54"/>
      <c r="AF913" s="55"/>
      <c r="AG913" s="55"/>
      <c r="AH913" s="55"/>
      <c r="AI913" s="55"/>
      <c r="AJ913" s="54"/>
      <c r="AK913" s="55"/>
      <c r="AL913" s="55"/>
      <c r="AM913" s="55"/>
      <c r="AN913" s="55"/>
      <c r="AO913" s="54"/>
      <c r="AP913" s="51"/>
    </row>
    <row r="914" spans="1:42">
      <c r="A914" s="53"/>
      <c r="B914" s="53"/>
      <c r="C914" s="53"/>
      <c r="D914" s="54"/>
      <c r="E914" s="54"/>
      <c r="F914" s="54"/>
      <c r="G914" s="55"/>
      <c r="H914" s="55"/>
      <c r="I914" s="55"/>
      <c r="J914" s="55"/>
      <c r="K914" s="54"/>
      <c r="L914" s="55"/>
      <c r="M914" s="55"/>
      <c r="N914" s="55"/>
      <c r="O914" s="55"/>
      <c r="P914" s="54"/>
      <c r="Q914" s="55"/>
      <c r="R914" s="55"/>
      <c r="S914" s="55"/>
      <c r="T914" s="55"/>
      <c r="U914" s="54"/>
      <c r="V914" s="55"/>
      <c r="W914" s="55"/>
      <c r="X914" s="55"/>
      <c r="Y914" s="55"/>
      <c r="Z914" s="54"/>
      <c r="AA914" s="55"/>
      <c r="AB914" s="55"/>
      <c r="AC914" s="55"/>
      <c r="AD914" s="55"/>
      <c r="AE914" s="54"/>
      <c r="AF914" s="55"/>
      <c r="AG914" s="55"/>
      <c r="AH914" s="55"/>
      <c r="AI914" s="55"/>
      <c r="AJ914" s="54"/>
      <c r="AK914" s="55"/>
      <c r="AL914" s="55"/>
      <c r="AM914" s="55"/>
      <c r="AN914" s="55"/>
      <c r="AO914" s="54"/>
      <c r="AP914" s="51"/>
    </row>
    <row r="915" spans="1:42">
      <c r="A915" s="53"/>
      <c r="B915" s="53"/>
      <c r="C915" s="53"/>
      <c r="D915" s="54"/>
      <c r="E915" s="54"/>
      <c r="F915" s="54"/>
      <c r="G915" s="55"/>
      <c r="H915" s="55"/>
      <c r="I915" s="55"/>
      <c r="J915" s="55"/>
      <c r="K915" s="54"/>
      <c r="L915" s="55"/>
      <c r="M915" s="55"/>
      <c r="N915" s="55"/>
      <c r="O915" s="55"/>
      <c r="P915" s="54"/>
      <c r="Q915" s="55"/>
      <c r="R915" s="55"/>
      <c r="S915" s="55"/>
      <c r="T915" s="55"/>
      <c r="U915" s="54"/>
      <c r="V915" s="55"/>
      <c r="W915" s="55"/>
      <c r="X915" s="55"/>
      <c r="Y915" s="55"/>
      <c r="Z915" s="54"/>
      <c r="AA915" s="55"/>
      <c r="AB915" s="55"/>
      <c r="AC915" s="55"/>
      <c r="AD915" s="55"/>
      <c r="AE915" s="54"/>
      <c r="AF915" s="55"/>
      <c r="AG915" s="55"/>
      <c r="AH915" s="55"/>
      <c r="AI915" s="55"/>
      <c r="AJ915" s="54"/>
      <c r="AK915" s="55"/>
      <c r="AL915" s="55"/>
      <c r="AM915" s="55"/>
      <c r="AN915" s="55"/>
      <c r="AO915" s="54"/>
      <c r="AP915" s="51"/>
    </row>
    <row r="916" spans="1:42">
      <c r="A916" s="53"/>
      <c r="B916" s="53"/>
      <c r="C916" s="53"/>
      <c r="D916" s="54"/>
      <c r="E916" s="54"/>
      <c r="F916" s="54"/>
      <c r="G916" s="55"/>
      <c r="H916" s="55"/>
      <c r="I916" s="55"/>
      <c r="J916" s="55"/>
      <c r="K916" s="54"/>
      <c r="L916" s="55"/>
      <c r="M916" s="55"/>
      <c r="N916" s="55"/>
      <c r="O916" s="55"/>
      <c r="P916" s="54"/>
      <c r="Q916" s="55"/>
      <c r="R916" s="55"/>
      <c r="S916" s="55"/>
      <c r="T916" s="55"/>
      <c r="U916" s="54"/>
      <c r="V916" s="55"/>
      <c r="W916" s="55"/>
      <c r="X916" s="55"/>
      <c r="Y916" s="55"/>
      <c r="Z916" s="54"/>
      <c r="AA916" s="55"/>
      <c r="AB916" s="55"/>
      <c r="AC916" s="55"/>
      <c r="AD916" s="55"/>
      <c r="AE916" s="54"/>
      <c r="AF916" s="55"/>
      <c r="AG916" s="55"/>
      <c r="AH916" s="55"/>
      <c r="AI916" s="55"/>
      <c r="AJ916" s="54"/>
      <c r="AK916" s="55"/>
      <c r="AL916" s="55"/>
      <c r="AM916" s="55"/>
      <c r="AN916" s="55"/>
      <c r="AO916" s="54"/>
      <c r="AP916" s="51"/>
    </row>
    <row r="917" spans="1:42">
      <c r="A917" s="53"/>
      <c r="B917" s="53"/>
      <c r="C917" s="53"/>
      <c r="D917" s="54"/>
      <c r="E917" s="54"/>
      <c r="F917" s="54"/>
      <c r="G917" s="55"/>
      <c r="H917" s="55"/>
      <c r="I917" s="55"/>
      <c r="J917" s="55"/>
      <c r="K917" s="54"/>
      <c r="L917" s="55"/>
      <c r="M917" s="55"/>
      <c r="N917" s="55"/>
      <c r="O917" s="55"/>
      <c r="P917" s="54"/>
      <c r="Q917" s="55"/>
      <c r="R917" s="55"/>
      <c r="S917" s="55"/>
      <c r="T917" s="55"/>
      <c r="U917" s="54"/>
      <c r="V917" s="55"/>
      <c r="W917" s="55"/>
      <c r="X917" s="55"/>
      <c r="Y917" s="55"/>
      <c r="Z917" s="54"/>
      <c r="AA917" s="55"/>
      <c r="AB917" s="55"/>
      <c r="AC917" s="55"/>
      <c r="AD917" s="55"/>
      <c r="AE917" s="54"/>
      <c r="AF917" s="55"/>
      <c r="AG917" s="55"/>
      <c r="AH917" s="55"/>
      <c r="AI917" s="55"/>
      <c r="AJ917" s="54"/>
      <c r="AK917" s="55"/>
      <c r="AL917" s="55"/>
      <c r="AM917" s="55"/>
      <c r="AN917" s="55"/>
      <c r="AO917" s="54"/>
      <c r="AP917" s="51"/>
    </row>
    <row r="918" spans="1:42">
      <c r="A918" s="53"/>
      <c r="B918" s="53"/>
      <c r="C918" s="53"/>
      <c r="D918" s="54"/>
      <c r="E918" s="54"/>
      <c r="F918" s="54"/>
      <c r="G918" s="55"/>
      <c r="H918" s="55"/>
      <c r="I918" s="55"/>
      <c r="J918" s="55"/>
      <c r="K918" s="54"/>
      <c r="L918" s="55"/>
      <c r="M918" s="55"/>
      <c r="N918" s="55"/>
      <c r="O918" s="55"/>
      <c r="P918" s="54"/>
      <c r="Q918" s="55"/>
      <c r="R918" s="55"/>
      <c r="S918" s="55"/>
      <c r="T918" s="55"/>
      <c r="U918" s="54"/>
      <c r="V918" s="55"/>
      <c r="W918" s="55"/>
      <c r="X918" s="55"/>
      <c r="Y918" s="55"/>
      <c r="Z918" s="54"/>
      <c r="AA918" s="55"/>
      <c r="AB918" s="55"/>
      <c r="AC918" s="55"/>
      <c r="AD918" s="55"/>
      <c r="AE918" s="54"/>
      <c r="AF918" s="55"/>
      <c r="AG918" s="55"/>
      <c r="AH918" s="55"/>
      <c r="AI918" s="55"/>
      <c r="AJ918" s="54"/>
      <c r="AK918" s="55"/>
      <c r="AL918" s="55"/>
      <c r="AM918" s="55"/>
      <c r="AN918" s="55"/>
      <c r="AO918" s="54"/>
      <c r="AP918" s="51"/>
    </row>
    <row r="919" spans="1:42">
      <c r="A919" s="53"/>
      <c r="B919" s="53"/>
      <c r="C919" s="53"/>
      <c r="D919" s="54"/>
      <c r="E919" s="54"/>
      <c r="F919" s="54"/>
      <c r="G919" s="55"/>
      <c r="H919" s="55"/>
      <c r="I919" s="55"/>
      <c r="J919" s="55"/>
      <c r="K919" s="54"/>
      <c r="L919" s="55"/>
      <c r="M919" s="55"/>
      <c r="N919" s="55"/>
      <c r="O919" s="55"/>
      <c r="P919" s="54"/>
      <c r="Q919" s="55"/>
      <c r="R919" s="55"/>
      <c r="S919" s="55"/>
      <c r="T919" s="55"/>
      <c r="U919" s="54"/>
      <c r="V919" s="55"/>
      <c r="W919" s="55"/>
      <c r="X919" s="55"/>
      <c r="Y919" s="55"/>
      <c r="Z919" s="54"/>
      <c r="AA919" s="55"/>
      <c r="AB919" s="55"/>
      <c r="AC919" s="55"/>
      <c r="AD919" s="55"/>
      <c r="AE919" s="54"/>
      <c r="AF919" s="55"/>
      <c r="AG919" s="55"/>
      <c r="AH919" s="55"/>
      <c r="AI919" s="55"/>
      <c r="AJ919" s="54"/>
      <c r="AK919" s="55"/>
      <c r="AL919" s="55"/>
      <c r="AM919" s="55"/>
      <c r="AN919" s="55"/>
      <c r="AO919" s="54"/>
      <c r="AP919" s="51"/>
    </row>
    <row r="920" spans="1:42">
      <c r="A920" s="53"/>
      <c r="B920" s="53"/>
      <c r="C920" s="53"/>
      <c r="D920" s="54"/>
      <c r="E920" s="54"/>
      <c r="F920" s="54"/>
      <c r="G920" s="55"/>
      <c r="H920" s="55"/>
      <c r="I920" s="55"/>
      <c r="J920" s="55"/>
      <c r="K920" s="54"/>
      <c r="L920" s="55"/>
      <c r="M920" s="55"/>
      <c r="N920" s="55"/>
      <c r="O920" s="55"/>
      <c r="P920" s="54"/>
      <c r="Q920" s="55"/>
      <c r="R920" s="55"/>
      <c r="S920" s="55"/>
      <c r="T920" s="55"/>
      <c r="U920" s="54"/>
      <c r="V920" s="55"/>
      <c r="W920" s="55"/>
      <c r="X920" s="55"/>
      <c r="Y920" s="55"/>
      <c r="Z920" s="54"/>
      <c r="AA920" s="55"/>
      <c r="AB920" s="55"/>
      <c r="AC920" s="55"/>
      <c r="AD920" s="55"/>
      <c r="AE920" s="54"/>
      <c r="AF920" s="55"/>
      <c r="AG920" s="55"/>
      <c r="AH920" s="55"/>
      <c r="AI920" s="55"/>
      <c r="AJ920" s="54"/>
      <c r="AK920" s="55"/>
      <c r="AL920" s="55"/>
      <c r="AM920" s="55"/>
      <c r="AN920" s="55"/>
      <c r="AO920" s="54"/>
      <c r="AP920" s="51"/>
    </row>
    <row r="921" spans="1:42">
      <c r="A921" s="53"/>
      <c r="B921" s="53"/>
      <c r="C921" s="53"/>
      <c r="D921" s="54"/>
      <c r="E921" s="54"/>
      <c r="F921" s="54"/>
      <c r="G921" s="55"/>
      <c r="H921" s="55"/>
      <c r="I921" s="55"/>
      <c r="J921" s="55"/>
      <c r="K921" s="54"/>
      <c r="L921" s="55"/>
      <c r="M921" s="55"/>
      <c r="N921" s="55"/>
      <c r="O921" s="55"/>
      <c r="P921" s="54"/>
      <c r="Q921" s="55"/>
      <c r="R921" s="55"/>
      <c r="S921" s="55"/>
      <c r="T921" s="55"/>
      <c r="U921" s="54"/>
      <c r="V921" s="55"/>
      <c r="W921" s="55"/>
      <c r="X921" s="55"/>
      <c r="Y921" s="55"/>
      <c r="Z921" s="54"/>
      <c r="AA921" s="55"/>
      <c r="AB921" s="55"/>
      <c r="AC921" s="55"/>
      <c r="AD921" s="55"/>
      <c r="AE921" s="54"/>
      <c r="AF921" s="55"/>
      <c r="AG921" s="55"/>
      <c r="AH921" s="55"/>
      <c r="AI921" s="55"/>
      <c r="AJ921" s="54"/>
      <c r="AK921" s="55"/>
      <c r="AL921" s="55"/>
      <c r="AM921" s="55"/>
      <c r="AN921" s="55"/>
      <c r="AO921" s="54"/>
      <c r="AP921" s="51"/>
    </row>
    <row r="922" spans="1:42">
      <c r="A922" s="53"/>
      <c r="B922" s="53"/>
      <c r="C922" s="53"/>
      <c r="D922" s="54"/>
      <c r="E922" s="54"/>
      <c r="F922" s="54"/>
      <c r="G922" s="55"/>
      <c r="H922" s="55"/>
      <c r="I922" s="55"/>
      <c r="J922" s="55"/>
      <c r="K922" s="54"/>
      <c r="L922" s="55"/>
      <c r="M922" s="55"/>
      <c r="N922" s="55"/>
      <c r="O922" s="55"/>
      <c r="P922" s="54"/>
      <c r="Q922" s="55"/>
      <c r="R922" s="55"/>
      <c r="S922" s="55"/>
      <c r="T922" s="55"/>
      <c r="U922" s="54"/>
      <c r="V922" s="55"/>
      <c r="W922" s="55"/>
      <c r="X922" s="55"/>
      <c r="Y922" s="55"/>
      <c r="Z922" s="54"/>
      <c r="AA922" s="55"/>
      <c r="AB922" s="55"/>
      <c r="AC922" s="55"/>
      <c r="AD922" s="55"/>
      <c r="AE922" s="54"/>
      <c r="AF922" s="55"/>
      <c r="AG922" s="55"/>
      <c r="AH922" s="55"/>
      <c r="AI922" s="55"/>
      <c r="AJ922" s="54"/>
      <c r="AK922" s="55"/>
      <c r="AL922" s="55"/>
      <c r="AM922" s="55"/>
      <c r="AN922" s="55"/>
      <c r="AO922" s="54"/>
      <c r="AP922" s="51"/>
    </row>
    <row r="923" spans="1:42">
      <c r="A923" s="53"/>
      <c r="B923" s="53"/>
      <c r="C923" s="53"/>
      <c r="D923" s="54"/>
      <c r="E923" s="54"/>
      <c r="F923" s="54"/>
      <c r="G923" s="55"/>
      <c r="H923" s="55"/>
      <c r="I923" s="55"/>
      <c r="J923" s="55"/>
      <c r="K923" s="54"/>
      <c r="L923" s="55"/>
      <c r="M923" s="55"/>
      <c r="N923" s="55"/>
      <c r="O923" s="55"/>
      <c r="P923" s="54"/>
      <c r="Q923" s="55"/>
      <c r="R923" s="55"/>
      <c r="S923" s="55"/>
      <c r="T923" s="55"/>
      <c r="U923" s="54"/>
      <c r="V923" s="55"/>
      <c r="W923" s="55"/>
      <c r="X923" s="55"/>
      <c r="Y923" s="55"/>
      <c r="Z923" s="54"/>
      <c r="AA923" s="55"/>
      <c r="AB923" s="55"/>
      <c r="AC923" s="55"/>
      <c r="AD923" s="55"/>
      <c r="AE923" s="54"/>
      <c r="AF923" s="55"/>
      <c r="AG923" s="55"/>
      <c r="AH923" s="55"/>
      <c r="AI923" s="55"/>
      <c r="AJ923" s="54"/>
      <c r="AK923" s="55"/>
      <c r="AL923" s="55"/>
      <c r="AM923" s="55"/>
      <c r="AN923" s="55"/>
      <c r="AO923" s="54"/>
      <c r="AP923" s="51"/>
    </row>
    <row r="924" spans="1:42">
      <c r="A924" s="53"/>
      <c r="B924" s="53"/>
      <c r="C924" s="53"/>
      <c r="D924" s="54"/>
      <c r="E924" s="54"/>
      <c r="F924" s="54"/>
      <c r="G924" s="55"/>
      <c r="H924" s="55"/>
      <c r="I924" s="55"/>
      <c r="J924" s="55"/>
      <c r="K924" s="54"/>
      <c r="L924" s="55"/>
      <c r="M924" s="55"/>
      <c r="N924" s="55"/>
      <c r="O924" s="55"/>
      <c r="P924" s="54"/>
      <c r="Q924" s="55"/>
      <c r="R924" s="55"/>
      <c r="S924" s="55"/>
      <c r="T924" s="55"/>
      <c r="U924" s="54"/>
      <c r="V924" s="55"/>
      <c r="W924" s="55"/>
      <c r="X924" s="55"/>
      <c r="Y924" s="55"/>
      <c r="Z924" s="54"/>
      <c r="AA924" s="55"/>
      <c r="AB924" s="55"/>
      <c r="AC924" s="55"/>
      <c r="AD924" s="55"/>
      <c r="AE924" s="54"/>
      <c r="AF924" s="55"/>
      <c r="AG924" s="55"/>
      <c r="AH924" s="55"/>
      <c r="AI924" s="55"/>
      <c r="AJ924" s="54"/>
      <c r="AK924" s="55"/>
      <c r="AL924" s="55"/>
      <c r="AM924" s="55"/>
      <c r="AN924" s="55"/>
      <c r="AO924" s="54"/>
      <c r="AP924" s="51"/>
    </row>
    <row r="925" spans="1:42">
      <c r="A925" s="53"/>
      <c r="B925" s="53"/>
      <c r="C925" s="53"/>
      <c r="D925" s="54"/>
      <c r="E925" s="54"/>
      <c r="F925" s="54"/>
      <c r="G925" s="55"/>
      <c r="H925" s="55"/>
      <c r="I925" s="55"/>
      <c r="J925" s="55"/>
      <c r="K925" s="54"/>
      <c r="L925" s="55"/>
      <c r="M925" s="55"/>
      <c r="N925" s="55"/>
      <c r="O925" s="55"/>
      <c r="P925" s="54"/>
      <c r="Q925" s="55"/>
      <c r="R925" s="55"/>
      <c r="S925" s="55"/>
      <c r="T925" s="55"/>
      <c r="U925" s="54"/>
      <c r="V925" s="55"/>
      <c r="W925" s="55"/>
      <c r="X925" s="55"/>
      <c r="Y925" s="55"/>
      <c r="Z925" s="54"/>
      <c r="AA925" s="55"/>
      <c r="AB925" s="55"/>
      <c r="AC925" s="55"/>
      <c r="AD925" s="55"/>
      <c r="AE925" s="54"/>
      <c r="AF925" s="55"/>
      <c r="AG925" s="55"/>
      <c r="AH925" s="55"/>
      <c r="AI925" s="55"/>
      <c r="AJ925" s="54"/>
      <c r="AK925" s="55"/>
      <c r="AL925" s="55"/>
      <c r="AM925" s="55"/>
      <c r="AN925" s="55"/>
      <c r="AO925" s="54"/>
      <c r="AP925" s="51"/>
    </row>
    <row r="926" spans="1:42">
      <c r="A926" s="53"/>
      <c r="B926" s="53"/>
      <c r="C926" s="53"/>
      <c r="D926" s="54"/>
      <c r="E926" s="54"/>
      <c r="F926" s="54"/>
      <c r="G926" s="55"/>
      <c r="H926" s="55"/>
      <c r="I926" s="55"/>
      <c r="J926" s="55"/>
      <c r="K926" s="54"/>
      <c r="L926" s="55"/>
      <c r="M926" s="55"/>
      <c r="N926" s="55"/>
      <c r="O926" s="55"/>
      <c r="P926" s="54"/>
      <c r="Q926" s="55"/>
      <c r="R926" s="55"/>
      <c r="S926" s="55"/>
      <c r="T926" s="55"/>
      <c r="U926" s="54"/>
      <c r="V926" s="55"/>
      <c r="W926" s="55"/>
      <c r="X926" s="55"/>
      <c r="Y926" s="55"/>
      <c r="Z926" s="54"/>
      <c r="AA926" s="55"/>
      <c r="AB926" s="55"/>
      <c r="AC926" s="55"/>
      <c r="AD926" s="55"/>
      <c r="AE926" s="54"/>
      <c r="AF926" s="55"/>
      <c r="AG926" s="55"/>
      <c r="AH926" s="55"/>
      <c r="AI926" s="55"/>
      <c r="AJ926" s="54"/>
      <c r="AK926" s="55"/>
      <c r="AL926" s="55"/>
      <c r="AM926" s="55"/>
      <c r="AN926" s="55"/>
      <c r="AO926" s="54"/>
      <c r="AP926" s="51"/>
    </row>
    <row r="927" spans="1:42">
      <c r="A927" s="53"/>
      <c r="B927" s="53"/>
      <c r="C927" s="53"/>
      <c r="D927" s="54"/>
      <c r="E927" s="54"/>
      <c r="F927" s="54"/>
      <c r="G927" s="55"/>
      <c r="H927" s="55"/>
      <c r="I927" s="55"/>
      <c r="J927" s="55"/>
      <c r="K927" s="54"/>
      <c r="L927" s="55"/>
      <c r="M927" s="55"/>
      <c r="N927" s="55"/>
      <c r="O927" s="55"/>
      <c r="P927" s="54"/>
      <c r="Q927" s="55"/>
      <c r="R927" s="55"/>
      <c r="S927" s="55"/>
      <c r="T927" s="55"/>
      <c r="U927" s="54"/>
      <c r="V927" s="55"/>
      <c r="W927" s="55"/>
      <c r="X927" s="55"/>
      <c r="Y927" s="55"/>
      <c r="Z927" s="54"/>
      <c r="AA927" s="55"/>
      <c r="AB927" s="55"/>
      <c r="AC927" s="55"/>
      <c r="AD927" s="55"/>
      <c r="AE927" s="54"/>
      <c r="AF927" s="55"/>
      <c r="AG927" s="55"/>
      <c r="AH927" s="55"/>
      <c r="AI927" s="55"/>
      <c r="AJ927" s="54"/>
      <c r="AK927" s="55"/>
      <c r="AL927" s="55"/>
      <c r="AM927" s="55"/>
      <c r="AN927" s="55"/>
      <c r="AO927" s="54"/>
      <c r="AP927" s="51"/>
    </row>
    <row r="928" spans="1:42">
      <c r="A928" s="53"/>
      <c r="B928" s="53"/>
      <c r="C928" s="53"/>
      <c r="D928" s="54"/>
      <c r="E928" s="54"/>
      <c r="F928" s="54"/>
      <c r="G928" s="55"/>
      <c r="H928" s="55"/>
      <c r="I928" s="55"/>
      <c r="J928" s="55"/>
      <c r="K928" s="54"/>
      <c r="L928" s="55"/>
      <c r="M928" s="55"/>
      <c r="N928" s="55"/>
      <c r="O928" s="55"/>
      <c r="P928" s="54"/>
      <c r="Q928" s="55"/>
      <c r="R928" s="55"/>
      <c r="S928" s="55"/>
      <c r="T928" s="55"/>
      <c r="U928" s="54"/>
      <c r="V928" s="55"/>
      <c r="W928" s="55"/>
      <c r="X928" s="55"/>
      <c r="Y928" s="55"/>
      <c r="Z928" s="54"/>
      <c r="AA928" s="55"/>
      <c r="AB928" s="55"/>
      <c r="AC928" s="55"/>
      <c r="AD928" s="55"/>
      <c r="AE928" s="54"/>
      <c r="AF928" s="55"/>
      <c r="AG928" s="55"/>
      <c r="AH928" s="55"/>
      <c r="AI928" s="55"/>
      <c r="AJ928" s="54"/>
      <c r="AK928" s="55"/>
      <c r="AL928" s="55"/>
      <c r="AM928" s="55"/>
      <c r="AN928" s="55"/>
      <c r="AO928" s="54"/>
      <c r="AP928" s="51"/>
    </row>
    <row r="929" spans="1:42">
      <c r="A929" s="53"/>
      <c r="B929" s="53"/>
      <c r="C929" s="53"/>
      <c r="D929" s="54"/>
      <c r="E929" s="54"/>
      <c r="F929" s="54"/>
      <c r="G929" s="55"/>
      <c r="H929" s="55"/>
      <c r="I929" s="55"/>
      <c r="J929" s="55"/>
      <c r="K929" s="54"/>
      <c r="L929" s="55"/>
      <c r="M929" s="55"/>
      <c r="N929" s="55"/>
      <c r="O929" s="55"/>
      <c r="P929" s="54"/>
      <c r="Q929" s="55"/>
      <c r="R929" s="55"/>
      <c r="S929" s="55"/>
      <c r="T929" s="55"/>
      <c r="U929" s="54"/>
      <c r="V929" s="55"/>
      <c r="W929" s="55"/>
      <c r="X929" s="55"/>
      <c r="Y929" s="55"/>
      <c r="Z929" s="54"/>
      <c r="AA929" s="55"/>
      <c r="AB929" s="55"/>
      <c r="AC929" s="55"/>
      <c r="AD929" s="55"/>
      <c r="AE929" s="54"/>
      <c r="AF929" s="55"/>
      <c r="AG929" s="55"/>
      <c r="AH929" s="55"/>
      <c r="AI929" s="55"/>
      <c r="AJ929" s="54"/>
      <c r="AK929" s="55"/>
      <c r="AL929" s="55"/>
      <c r="AM929" s="55"/>
      <c r="AN929" s="55"/>
      <c r="AO929" s="54"/>
      <c r="AP929" s="51"/>
    </row>
    <row r="930" spans="1:42">
      <c r="A930" s="53"/>
      <c r="B930" s="53"/>
      <c r="C930" s="53"/>
      <c r="D930" s="54"/>
      <c r="E930" s="54"/>
      <c r="F930" s="54"/>
      <c r="G930" s="55"/>
      <c r="H930" s="55"/>
      <c r="I930" s="55"/>
      <c r="J930" s="55"/>
      <c r="K930" s="54"/>
      <c r="L930" s="55"/>
      <c r="M930" s="55"/>
      <c r="N930" s="55"/>
      <c r="O930" s="55"/>
      <c r="P930" s="54"/>
      <c r="Q930" s="55"/>
      <c r="R930" s="55"/>
      <c r="S930" s="55"/>
      <c r="T930" s="55"/>
      <c r="U930" s="54"/>
      <c r="V930" s="55"/>
      <c r="W930" s="55"/>
      <c r="X930" s="55"/>
      <c r="Y930" s="55"/>
      <c r="Z930" s="54"/>
      <c r="AA930" s="55"/>
      <c r="AB930" s="55"/>
      <c r="AC930" s="55"/>
      <c r="AD930" s="55"/>
      <c r="AE930" s="54"/>
      <c r="AF930" s="55"/>
      <c r="AG930" s="55"/>
      <c r="AH930" s="55"/>
      <c r="AI930" s="55"/>
      <c r="AJ930" s="54"/>
      <c r="AK930" s="55"/>
      <c r="AL930" s="55"/>
      <c r="AM930" s="55"/>
      <c r="AN930" s="55"/>
      <c r="AO930" s="54"/>
      <c r="AP930" s="51"/>
    </row>
    <row r="931" spans="1:42">
      <c r="A931" s="53"/>
      <c r="B931" s="53"/>
      <c r="C931" s="53"/>
      <c r="D931" s="54"/>
      <c r="E931" s="54"/>
      <c r="F931" s="54"/>
      <c r="G931" s="55"/>
      <c r="H931" s="55"/>
      <c r="I931" s="55"/>
      <c r="J931" s="55"/>
      <c r="K931" s="54"/>
      <c r="L931" s="55"/>
      <c r="M931" s="55"/>
      <c r="N931" s="55"/>
      <c r="O931" s="55"/>
      <c r="P931" s="54"/>
      <c r="Q931" s="55"/>
      <c r="R931" s="55"/>
      <c r="S931" s="55"/>
      <c r="T931" s="55"/>
      <c r="U931" s="54"/>
      <c r="V931" s="55"/>
      <c r="W931" s="55"/>
      <c r="X931" s="55"/>
      <c r="Y931" s="55"/>
      <c r="Z931" s="54"/>
      <c r="AA931" s="55"/>
      <c r="AB931" s="55"/>
      <c r="AC931" s="55"/>
      <c r="AD931" s="55"/>
      <c r="AE931" s="54"/>
      <c r="AF931" s="55"/>
      <c r="AG931" s="55"/>
      <c r="AH931" s="55"/>
      <c r="AI931" s="55"/>
      <c r="AJ931" s="54"/>
      <c r="AK931" s="55"/>
      <c r="AL931" s="55"/>
      <c r="AM931" s="55"/>
      <c r="AN931" s="55"/>
      <c r="AO931" s="54"/>
      <c r="AP931" s="51"/>
    </row>
    <row r="932" spans="1:42">
      <c r="A932" s="53"/>
      <c r="B932" s="53"/>
      <c r="C932" s="53"/>
      <c r="D932" s="54"/>
      <c r="E932" s="54"/>
      <c r="F932" s="54"/>
      <c r="G932" s="55"/>
      <c r="H932" s="55"/>
      <c r="I932" s="55"/>
      <c r="J932" s="55"/>
      <c r="K932" s="54"/>
      <c r="L932" s="55"/>
      <c r="M932" s="55"/>
      <c r="N932" s="55"/>
      <c r="O932" s="55"/>
      <c r="P932" s="54"/>
      <c r="Q932" s="55"/>
      <c r="R932" s="55"/>
      <c r="S932" s="55"/>
      <c r="T932" s="55"/>
      <c r="U932" s="54"/>
      <c r="V932" s="55"/>
      <c r="W932" s="55"/>
      <c r="X932" s="55"/>
      <c r="Y932" s="55"/>
      <c r="Z932" s="54"/>
      <c r="AA932" s="55"/>
      <c r="AB932" s="55"/>
      <c r="AC932" s="55"/>
      <c r="AD932" s="55"/>
      <c r="AE932" s="54"/>
      <c r="AF932" s="55"/>
      <c r="AG932" s="55"/>
      <c r="AH932" s="55"/>
      <c r="AI932" s="55"/>
      <c r="AJ932" s="54"/>
      <c r="AK932" s="55"/>
      <c r="AL932" s="55"/>
      <c r="AM932" s="55"/>
      <c r="AN932" s="55"/>
      <c r="AO932" s="54"/>
      <c r="AP932" s="51"/>
    </row>
    <row r="933" spans="1:42">
      <c r="A933" s="53"/>
      <c r="B933" s="53"/>
      <c r="C933" s="53"/>
      <c r="D933" s="54"/>
      <c r="E933" s="54"/>
      <c r="F933" s="54"/>
      <c r="G933" s="55"/>
      <c r="H933" s="55"/>
      <c r="I933" s="55"/>
      <c r="J933" s="55"/>
      <c r="K933" s="54"/>
      <c r="L933" s="55"/>
      <c r="M933" s="55"/>
      <c r="N933" s="55"/>
      <c r="O933" s="55"/>
      <c r="P933" s="54"/>
      <c r="Q933" s="55"/>
      <c r="R933" s="55"/>
      <c r="S933" s="55"/>
      <c r="T933" s="55"/>
      <c r="U933" s="54"/>
      <c r="V933" s="55"/>
      <c r="W933" s="55"/>
      <c r="X933" s="55"/>
      <c r="Y933" s="55"/>
      <c r="Z933" s="54"/>
      <c r="AA933" s="55"/>
      <c r="AB933" s="55"/>
      <c r="AC933" s="55"/>
      <c r="AD933" s="55"/>
      <c r="AE933" s="54"/>
      <c r="AF933" s="55"/>
      <c r="AG933" s="55"/>
      <c r="AH933" s="55"/>
      <c r="AI933" s="55"/>
      <c r="AJ933" s="54"/>
      <c r="AK933" s="55"/>
      <c r="AL933" s="55"/>
      <c r="AM933" s="55"/>
      <c r="AN933" s="55"/>
      <c r="AO933" s="54"/>
      <c r="AP933" s="51"/>
    </row>
    <row r="934" spans="1:42">
      <c r="A934" s="53"/>
      <c r="B934" s="53"/>
      <c r="C934" s="53"/>
      <c r="D934" s="54"/>
      <c r="E934" s="54"/>
      <c r="F934" s="54"/>
      <c r="G934" s="55"/>
      <c r="H934" s="55"/>
      <c r="I934" s="55"/>
      <c r="J934" s="55"/>
      <c r="K934" s="54"/>
      <c r="L934" s="55"/>
      <c r="M934" s="55"/>
      <c r="N934" s="55"/>
      <c r="O934" s="55"/>
      <c r="P934" s="54"/>
      <c r="Q934" s="55"/>
      <c r="R934" s="55"/>
      <c r="S934" s="55"/>
      <c r="T934" s="55"/>
      <c r="U934" s="54"/>
      <c r="V934" s="55"/>
      <c r="W934" s="55"/>
      <c r="X934" s="55"/>
      <c r="Y934" s="55"/>
      <c r="Z934" s="54"/>
      <c r="AA934" s="55"/>
      <c r="AB934" s="55"/>
      <c r="AC934" s="55"/>
      <c r="AD934" s="55"/>
      <c r="AE934" s="54"/>
      <c r="AF934" s="55"/>
      <c r="AG934" s="55"/>
      <c r="AH934" s="55"/>
      <c r="AI934" s="55"/>
      <c r="AJ934" s="54"/>
      <c r="AK934" s="55"/>
      <c r="AL934" s="55"/>
      <c r="AM934" s="55"/>
      <c r="AN934" s="55"/>
      <c r="AO934" s="54"/>
      <c r="AP934" s="51"/>
    </row>
    <row r="935" spans="1:42">
      <c r="A935" s="53"/>
      <c r="B935" s="53"/>
      <c r="C935" s="53"/>
      <c r="D935" s="54"/>
      <c r="E935" s="54"/>
      <c r="F935" s="54"/>
      <c r="G935" s="55"/>
      <c r="H935" s="55"/>
      <c r="I935" s="55"/>
      <c r="J935" s="55"/>
      <c r="K935" s="54"/>
      <c r="L935" s="55"/>
      <c r="M935" s="55"/>
      <c r="N935" s="55"/>
      <c r="O935" s="55"/>
      <c r="P935" s="54"/>
      <c r="Q935" s="55"/>
      <c r="R935" s="55"/>
      <c r="S935" s="55"/>
      <c r="T935" s="55"/>
      <c r="U935" s="54"/>
      <c r="V935" s="55"/>
      <c r="W935" s="55"/>
      <c r="X935" s="55"/>
      <c r="Y935" s="55"/>
      <c r="Z935" s="54"/>
      <c r="AA935" s="55"/>
      <c r="AB935" s="55"/>
      <c r="AC935" s="55"/>
      <c r="AD935" s="55"/>
      <c r="AE935" s="54"/>
      <c r="AF935" s="55"/>
      <c r="AG935" s="55"/>
      <c r="AH935" s="55"/>
      <c r="AI935" s="55"/>
      <c r="AJ935" s="54"/>
      <c r="AK935" s="55"/>
      <c r="AL935" s="55"/>
      <c r="AM935" s="55"/>
      <c r="AN935" s="55"/>
      <c r="AO935" s="54"/>
      <c r="AP935" s="51"/>
    </row>
    <row r="936" spans="1:42">
      <c r="A936" s="53"/>
      <c r="B936" s="53"/>
      <c r="C936" s="53"/>
      <c r="D936" s="54"/>
      <c r="E936" s="54"/>
      <c r="F936" s="54"/>
      <c r="G936" s="55"/>
      <c r="H936" s="55"/>
      <c r="I936" s="55"/>
      <c r="J936" s="55"/>
      <c r="K936" s="54"/>
      <c r="L936" s="55"/>
      <c r="M936" s="55"/>
      <c r="N936" s="55"/>
      <c r="O936" s="55"/>
      <c r="P936" s="54"/>
      <c r="Q936" s="55"/>
      <c r="R936" s="55"/>
      <c r="S936" s="55"/>
      <c r="T936" s="55"/>
      <c r="U936" s="54"/>
      <c r="V936" s="55"/>
      <c r="W936" s="55"/>
      <c r="X936" s="55"/>
      <c r="Y936" s="55"/>
      <c r="Z936" s="54"/>
      <c r="AA936" s="55"/>
      <c r="AB936" s="55"/>
      <c r="AC936" s="55"/>
      <c r="AD936" s="55"/>
      <c r="AE936" s="54"/>
      <c r="AF936" s="55"/>
      <c r="AG936" s="55"/>
      <c r="AH936" s="55"/>
      <c r="AI936" s="55"/>
      <c r="AJ936" s="54"/>
      <c r="AK936" s="55"/>
      <c r="AL936" s="55"/>
      <c r="AM936" s="55"/>
      <c r="AN936" s="55"/>
      <c r="AO936" s="54"/>
      <c r="AP936" s="51"/>
    </row>
    <row r="937" spans="1:42">
      <c r="A937" s="53"/>
      <c r="B937" s="53"/>
      <c r="C937" s="53"/>
      <c r="D937" s="54"/>
      <c r="E937" s="54"/>
      <c r="F937" s="54"/>
      <c r="G937" s="55"/>
      <c r="H937" s="55"/>
      <c r="I937" s="55"/>
      <c r="J937" s="55"/>
      <c r="K937" s="54"/>
      <c r="L937" s="55"/>
      <c r="M937" s="55"/>
      <c r="N937" s="55"/>
      <c r="O937" s="55"/>
      <c r="P937" s="54"/>
      <c r="Q937" s="55"/>
      <c r="R937" s="55"/>
      <c r="S937" s="55"/>
      <c r="T937" s="55"/>
      <c r="U937" s="54"/>
      <c r="V937" s="55"/>
      <c r="W937" s="55"/>
      <c r="X937" s="55"/>
      <c r="Y937" s="55"/>
      <c r="Z937" s="54"/>
      <c r="AA937" s="55"/>
      <c r="AB937" s="55"/>
      <c r="AC937" s="55"/>
      <c r="AD937" s="55"/>
      <c r="AE937" s="54"/>
      <c r="AF937" s="55"/>
      <c r="AG937" s="55"/>
      <c r="AH937" s="55"/>
      <c r="AI937" s="55"/>
      <c r="AJ937" s="54"/>
      <c r="AK937" s="55"/>
      <c r="AL937" s="55"/>
      <c r="AM937" s="55"/>
      <c r="AN937" s="55"/>
      <c r="AO937" s="54"/>
      <c r="AP937" s="51"/>
    </row>
    <row r="938" spans="1:42">
      <c r="A938" s="53"/>
      <c r="B938" s="53"/>
      <c r="C938" s="53"/>
      <c r="D938" s="54"/>
      <c r="E938" s="54"/>
      <c r="F938" s="54"/>
      <c r="G938" s="55"/>
      <c r="H938" s="55"/>
      <c r="I938" s="55"/>
      <c r="J938" s="55"/>
      <c r="K938" s="54"/>
      <c r="L938" s="55"/>
      <c r="M938" s="55"/>
      <c r="N938" s="55"/>
      <c r="O938" s="55"/>
      <c r="P938" s="54"/>
      <c r="Q938" s="55"/>
      <c r="R938" s="55"/>
      <c r="S938" s="55"/>
      <c r="T938" s="55"/>
      <c r="U938" s="54"/>
      <c r="V938" s="55"/>
      <c r="W938" s="55"/>
      <c r="X938" s="55"/>
      <c r="Y938" s="55"/>
      <c r="Z938" s="54"/>
      <c r="AA938" s="55"/>
      <c r="AB938" s="55"/>
      <c r="AC938" s="55"/>
      <c r="AD938" s="55"/>
      <c r="AE938" s="54"/>
      <c r="AF938" s="55"/>
      <c r="AG938" s="55"/>
      <c r="AH938" s="55"/>
      <c r="AI938" s="55"/>
      <c r="AJ938" s="54"/>
      <c r="AK938" s="55"/>
      <c r="AL938" s="55"/>
      <c r="AM938" s="55"/>
      <c r="AN938" s="55"/>
      <c r="AO938" s="54"/>
      <c r="AP938" s="51"/>
    </row>
    <row r="939" spans="1:42">
      <c r="A939" s="53"/>
      <c r="B939" s="53"/>
      <c r="C939" s="53"/>
      <c r="D939" s="54"/>
      <c r="E939" s="54"/>
      <c r="F939" s="54"/>
      <c r="G939" s="55"/>
      <c r="H939" s="55"/>
      <c r="I939" s="55"/>
      <c r="J939" s="55"/>
      <c r="K939" s="54"/>
      <c r="L939" s="55"/>
      <c r="M939" s="55"/>
      <c r="N939" s="55"/>
      <c r="O939" s="55"/>
      <c r="P939" s="54"/>
      <c r="Q939" s="55"/>
      <c r="R939" s="55"/>
      <c r="S939" s="55"/>
      <c r="T939" s="55"/>
      <c r="U939" s="54"/>
      <c r="V939" s="55"/>
      <c r="W939" s="55"/>
      <c r="X939" s="55"/>
      <c r="Y939" s="55"/>
      <c r="Z939" s="54"/>
      <c r="AA939" s="55"/>
      <c r="AB939" s="55"/>
      <c r="AC939" s="55"/>
      <c r="AD939" s="55"/>
      <c r="AE939" s="54"/>
      <c r="AF939" s="55"/>
      <c r="AG939" s="55"/>
      <c r="AH939" s="55"/>
      <c r="AI939" s="55"/>
      <c r="AJ939" s="54"/>
      <c r="AK939" s="55"/>
      <c r="AL939" s="55"/>
      <c r="AM939" s="55"/>
      <c r="AN939" s="55"/>
      <c r="AO939" s="54"/>
      <c r="AP939" s="51"/>
    </row>
    <row r="940" spans="1:42">
      <c r="A940" s="53"/>
      <c r="B940" s="53"/>
      <c r="C940" s="53"/>
      <c r="D940" s="54"/>
      <c r="E940" s="54"/>
      <c r="F940" s="54"/>
      <c r="G940" s="55"/>
      <c r="H940" s="55"/>
      <c r="I940" s="55"/>
      <c r="J940" s="55"/>
      <c r="K940" s="54"/>
      <c r="L940" s="55"/>
      <c r="M940" s="55"/>
      <c r="N940" s="55"/>
      <c r="O940" s="55"/>
      <c r="P940" s="54"/>
      <c r="Q940" s="55"/>
      <c r="R940" s="55"/>
      <c r="S940" s="55"/>
      <c r="T940" s="55"/>
      <c r="U940" s="54"/>
      <c r="V940" s="55"/>
      <c r="W940" s="55"/>
      <c r="X940" s="55"/>
      <c r="Y940" s="55"/>
      <c r="Z940" s="54"/>
      <c r="AA940" s="55"/>
      <c r="AB940" s="55"/>
      <c r="AC940" s="55"/>
      <c r="AD940" s="55"/>
      <c r="AE940" s="54"/>
      <c r="AF940" s="55"/>
      <c r="AG940" s="55"/>
      <c r="AH940" s="55"/>
      <c r="AI940" s="55"/>
      <c r="AJ940" s="54"/>
      <c r="AK940" s="55"/>
      <c r="AL940" s="55"/>
      <c r="AM940" s="55"/>
      <c r="AN940" s="55"/>
      <c r="AO940" s="54"/>
      <c r="AP940" s="51"/>
    </row>
    <row r="941" spans="1:42">
      <c r="A941" s="53"/>
      <c r="B941" s="53"/>
      <c r="C941" s="53"/>
      <c r="D941" s="54"/>
      <c r="E941" s="54"/>
      <c r="F941" s="54"/>
      <c r="G941" s="55"/>
      <c r="H941" s="55"/>
      <c r="I941" s="55"/>
      <c r="J941" s="55"/>
      <c r="K941" s="54"/>
      <c r="L941" s="55"/>
      <c r="M941" s="55"/>
      <c r="N941" s="55"/>
      <c r="O941" s="55"/>
      <c r="P941" s="54"/>
      <c r="Q941" s="55"/>
      <c r="R941" s="55"/>
      <c r="S941" s="55"/>
      <c r="T941" s="55"/>
      <c r="U941" s="54"/>
      <c r="V941" s="55"/>
      <c r="W941" s="55"/>
      <c r="X941" s="55"/>
      <c r="Y941" s="55"/>
      <c r="Z941" s="54"/>
      <c r="AA941" s="55"/>
      <c r="AB941" s="55"/>
      <c r="AC941" s="55"/>
      <c r="AD941" s="55"/>
      <c r="AE941" s="54"/>
      <c r="AF941" s="55"/>
      <c r="AG941" s="55"/>
      <c r="AH941" s="55"/>
      <c r="AI941" s="55"/>
      <c r="AJ941" s="54"/>
      <c r="AK941" s="55"/>
      <c r="AL941" s="55"/>
      <c r="AM941" s="55"/>
      <c r="AN941" s="55"/>
      <c r="AO941" s="54"/>
      <c r="AP941" s="51"/>
    </row>
    <row r="942" spans="1:42">
      <c r="A942" s="53"/>
      <c r="B942" s="53"/>
      <c r="C942" s="53"/>
      <c r="D942" s="54"/>
      <c r="E942" s="54"/>
      <c r="F942" s="54"/>
      <c r="G942" s="55"/>
      <c r="H942" s="55"/>
      <c r="I942" s="55"/>
      <c r="J942" s="55"/>
      <c r="K942" s="54"/>
      <c r="L942" s="55"/>
      <c r="M942" s="55"/>
      <c r="N942" s="55"/>
      <c r="O942" s="55"/>
      <c r="P942" s="54"/>
      <c r="Q942" s="55"/>
      <c r="R942" s="55"/>
      <c r="S942" s="55"/>
      <c r="T942" s="55"/>
      <c r="U942" s="54"/>
      <c r="V942" s="55"/>
      <c r="W942" s="55"/>
      <c r="X942" s="55"/>
      <c r="Y942" s="55"/>
      <c r="Z942" s="54"/>
      <c r="AA942" s="55"/>
      <c r="AB942" s="55"/>
      <c r="AC942" s="55"/>
      <c r="AD942" s="55"/>
      <c r="AE942" s="54"/>
      <c r="AF942" s="55"/>
      <c r="AG942" s="55"/>
      <c r="AH942" s="55"/>
      <c r="AI942" s="55"/>
      <c r="AJ942" s="54"/>
      <c r="AK942" s="55"/>
      <c r="AL942" s="55"/>
      <c r="AM942" s="55"/>
      <c r="AN942" s="55"/>
      <c r="AO942" s="54"/>
      <c r="AP942" s="51"/>
    </row>
    <row r="943" spans="1:42">
      <c r="A943" s="53"/>
      <c r="B943" s="53"/>
      <c r="C943" s="53"/>
      <c r="D943" s="54"/>
      <c r="E943" s="54"/>
      <c r="F943" s="54"/>
      <c r="G943" s="55"/>
      <c r="H943" s="55"/>
      <c r="I943" s="55"/>
      <c r="J943" s="55"/>
      <c r="K943" s="54"/>
      <c r="L943" s="55"/>
      <c r="M943" s="55"/>
      <c r="N943" s="55"/>
      <c r="O943" s="55"/>
      <c r="P943" s="54"/>
      <c r="Q943" s="55"/>
      <c r="R943" s="55"/>
      <c r="S943" s="55"/>
      <c r="T943" s="55"/>
      <c r="U943" s="54"/>
      <c r="V943" s="55"/>
      <c r="W943" s="55"/>
      <c r="X943" s="55"/>
      <c r="Y943" s="55"/>
      <c r="Z943" s="54"/>
      <c r="AA943" s="55"/>
      <c r="AB943" s="55"/>
      <c r="AC943" s="55"/>
      <c r="AD943" s="55"/>
      <c r="AE943" s="54"/>
      <c r="AF943" s="55"/>
      <c r="AG943" s="55"/>
      <c r="AH943" s="55"/>
      <c r="AI943" s="55"/>
      <c r="AJ943" s="54"/>
      <c r="AK943" s="55"/>
      <c r="AL943" s="55"/>
      <c r="AM943" s="55"/>
      <c r="AN943" s="55"/>
      <c r="AO943" s="54"/>
      <c r="AP943" s="51"/>
    </row>
    <row r="944" spans="1:42">
      <c r="A944" s="53"/>
      <c r="B944" s="53"/>
      <c r="C944" s="53"/>
      <c r="D944" s="54"/>
      <c r="E944" s="54"/>
      <c r="F944" s="54"/>
      <c r="G944" s="55"/>
      <c r="H944" s="55"/>
      <c r="I944" s="55"/>
      <c r="J944" s="55"/>
      <c r="K944" s="54"/>
      <c r="L944" s="55"/>
      <c r="M944" s="55"/>
      <c r="N944" s="55"/>
      <c r="O944" s="55"/>
      <c r="P944" s="54"/>
      <c r="Q944" s="55"/>
      <c r="R944" s="55"/>
      <c r="S944" s="55"/>
      <c r="T944" s="55"/>
      <c r="U944" s="54"/>
      <c r="V944" s="55"/>
      <c r="W944" s="55"/>
      <c r="X944" s="55"/>
      <c r="Y944" s="55"/>
      <c r="Z944" s="54"/>
      <c r="AA944" s="55"/>
      <c r="AB944" s="55"/>
      <c r="AC944" s="55"/>
      <c r="AD944" s="55"/>
      <c r="AE944" s="54"/>
      <c r="AF944" s="55"/>
      <c r="AG944" s="55"/>
      <c r="AH944" s="55"/>
      <c r="AI944" s="55"/>
      <c r="AJ944" s="54"/>
      <c r="AK944" s="55"/>
      <c r="AL944" s="55"/>
      <c r="AM944" s="55"/>
      <c r="AN944" s="55"/>
      <c r="AO944" s="54"/>
      <c r="AP944" s="51"/>
    </row>
    <row r="945" spans="1:42">
      <c r="A945" s="53"/>
      <c r="B945" s="53"/>
      <c r="C945" s="53"/>
      <c r="D945" s="54"/>
      <c r="E945" s="54"/>
      <c r="F945" s="54"/>
      <c r="G945" s="55"/>
      <c r="H945" s="55"/>
      <c r="I945" s="55"/>
      <c r="J945" s="55"/>
      <c r="K945" s="54"/>
      <c r="L945" s="55"/>
      <c r="M945" s="55"/>
      <c r="N945" s="55"/>
      <c r="O945" s="55"/>
      <c r="P945" s="54"/>
      <c r="Q945" s="55"/>
      <c r="R945" s="55"/>
      <c r="S945" s="55"/>
      <c r="T945" s="55"/>
      <c r="U945" s="54"/>
      <c r="V945" s="55"/>
      <c r="W945" s="55"/>
      <c r="X945" s="55"/>
      <c r="Y945" s="55"/>
      <c r="Z945" s="54"/>
      <c r="AA945" s="55"/>
      <c r="AB945" s="55"/>
      <c r="AC945" s="55"/>
      <c r="AD945" s="55"/>
      <c r="AE945" s="54"/>
      <c r="AF945" s="55"/>
      <c r="AG945" s="55"/>
      <c r="AH945" s="55"/>
      <c r="AI945" s="55"/>
      <c r="AJ945" s="54"/>
      <c r="AK945" s="55"/>
      <c r="AL945" s="55"/>
      <c r="AM945" s="55"/>
      <c r="AN945" s="55"/>
      <c r="AO945" s="54"/>
      <c r="AP945" s="51"/>
    </row>
    <row r="946" spans="1:42">
      <c r="A946" s="53"/>
      <c r="B946" s="53"/>
      <c r="C946" s="53"/>
      <c r="D946" s="54"/>
      <c r="E946" s="54"/>
      <c r="F946" s="54"/>
      <c r="G946" s="55"/>
      <c r="H946" s="55"/>
      <c r="I946" s="55"/>
      <c r="J946" s="55"/>
      <c r="K946" s="54"/>
      <c r="L946" s="55"/>
      <c r="M946" s="55"/>
      <c r="N946" s="55"/>
      <c r="O946" s="55"/>
      <c r="P946" s="54"/>
      <c r="Q946" s="55"/>
      <c r="R946" s="55"/>
      <c r="S946" s="55"/>
      <c r="T946" s="55"/>
      <c r="U946" s="54"/>
      <c r="V946" s="55"/>
      <c r="W946" s="55"/>
      <c r="X946" s="55"/>
      <c r="Y946" s="55"/>
      <c r="Z946" s="54"/>
      <c r="AA946" s="55"/>
      <c r="AB946" s="55"/>
      <c r="AC946" s="55"/>
      <c r="AD946" s="55"/>
      <c r="AE946" s="54"/>
      <c r="AF946" s="55"/>
      <c r="AG946" s="55"/>
      <c r="AH946" s="55"/>
      <c r="AI946" s="55"/>
      <c r="AJ946" s="54"/>
      <c r="AK946" s="55"/>
      <c r="AL946" s="55"/>
      <c r="AM946" s="55"/>
      <c r="AN946" s="55"/>
      <c r="AO946" s="54"/>
      <c r="AP946" s="51"/>
    </row>
    <row r="947" spans="1:42">
      <c r="A947" s="53"/>
      <c r="B947" s="53"/>
      <c r="C947" s="53"/>
      <c r="D947" s="54"/>
      <c r="E947" s="54"/>
      <c r="F947" s="54"/>
      <c r="G947" s="55"/>
      <c r="H947" s="55"/>
      <c r="I947" s="55"/>
      <c r="J947" s="55"/>
      <c r="K947" s="54"/>
      <c r="L947" s="55"/>
      <c r="M947" s="55"/>
      <c r="N947" s="55"/>
      <c r="O947" s="55"/>
      <c r="P947" s="54"/>
      <c r="Q947" s="55"/>
      <c r="R947" s="55"/>
      <c r="S947" s="55"/>
      <c r="T947" s="55"/>
      <c r="U947" s="54"/>
      <c r="V947" s="55"/>
      <c r="W947" s="55"/>
      <c r="X947" s="55"/>
      <c r="Y947" s="55"/>
      <c r="Z947" s="54"/>
      <c r="AA947" s="55"/>
      <c r="AB947" s="55"/>
      <c r="AC947" s="55"/>
      <c r="AD947" s="55"/>
      <c r="AE947" s="54"/>
      <c r="AF947" s="55"/>
      <c r="AG947" s="55"/>
      <c r="AH947" s="55"/>
      <c r="AI947" s="55"/>
      <c r="AJ947" s="54"/>
      <c r="AK947" s="55"/>
      <c r="AL947" s="55"/>
      <c r="AM947" s="55"/>
      <c r="AN947" s="55"/>
      <c r="AO947" s="54"/>
      <c r="AP947" s="51"/>
    </row>
    <row r="948" spans="1:42">
      <c r="A948" s="53"/>
      <c r="B948" s="53"/>
      <c r="C948" s="53"/>
      <c r="D948" s="54"/>
      <c r="E948" s="54"/>
      <c r="F948" s="54"/>
      <c r="G948" s="55"/>
      <c r="H948" s="55"/>
      <c r="I948" s="55"/>
      <c r="J948" s="55"/>
      <c r="K948" s="54"/>
      <c r="L948" s="55"/>
      <c r="M948" s="55"/>
      <c r="N948" s="55"/>
      <c r="O948" s="55"/>
      <c r="P948" s="54"/>
      <c r="Q948" s="55"/>
      <c r="R948" s="55"/>
      <c r="S948" s="55"/>
      <c r="T948" s="55"/>
      <c r="U948" s="54"/>
      <c r="V948" s="55"/>
      <c r="W948" s="55"/>
      <c r="X948" s="55"/>
      <c r="Y948" s="55"/>
      <c r="Z948" s="54"/>
      <c r="AA948" s="55"/>
      <c r="AB948" s="55"/>
      <c r="AC948" s="55"/>
      <c r="AD948" s="55"/>
      <c r="AE948" s="54"/>
      <c r="AF948" s="55"/>
      <c r="AG948" s="55"/>
      <c r="AH948" s="55"/>
      <c r="AI948" s="55"/>
      <c r="AJ948" s="54"/>
      <c r="AK948" s="55"/>
      <c r="AL948" s="55"/>
      <c r="AM948" s="55"/>
      <c r="AN948" s="55"/>
      <c r="AO948" s="54"/>
      <c r="AP948" s="51"/>
    </row>
    <row r="949" spans="1:42">
      <c r="A949" s="53"/>
      <c r="B949" s="53"/>
      <c r="C949" s="53"/>
      <c r="D949" s="54"/>
      <c r="E949" s="54"/>
      <c r="F949" s="54"/>
      <c r="G949" s="55"/>
      <c r="H949" s="55"/>
      <c r="I949" s="55"/>
      <c r="J949" s="55"/>
      <c r="K949" s="54"/>
      <c r="L949" s="55"/>
      <c r="M949" s="55"/>
      <c r="N949" s="55"/>
      <c r="O949" s="55"/>
      <c r="P949" s="54"/>
      <c r="Q949" s="55"/>
      <c r="R949" s="55"/>
      <c r="S949" s="55"/>
      <c r="T949" s="55"/>
      <c r="U949" s="54"/>
      <c r="V949" s="55"/>
      <c r="W949" s="55"/>
      <c r="X949" s="55"/>
      <c r="Y949" s="55"/>
      <c r="Z949" s="54"/>
      <c r="AA949" s="55"/>
      <c r="AB949" s="55"/>
      <c r="AC949" s="55"/>
      <c r="AD949" s="55"/>
      <c r="AE949" s="54"/>
      <c r="AF949" s="55"/>
      <c r="AG949" s="55"/>
      <c r="AH949" s="55"/>
      <c r="AI949" s="55"/>
      <c r="AJ949" s="54"/>
      <c r="AK949" s="55"/>
      <c r="AL949" s="55"/>
      <c r="AM949" s="55"/>
      <c r="AN949" s="55"/>
      <c r="AO949" s="54"/>
      <c r="AP949" s="51"/>
    </row>
    <row r="950" spans="1:42">
      <c r="A950" s="53"/>
      <c r="B950" s="53"/>
      <c r="C950" s="53"/>
      <c r="D950" s="54"/>
      <c r="E950" s="54"/>
      <c r="F950" s="54"/>
      <c r="G950" s="55"/>
      <c r="H950" s="55"/>
      <c r="I950" s="55"/>
      <c r="J950" s="55"/>
      <c r="K950" s="54"/>
      <c r="L950" s="55"/>
      <c r="M950" s="55"/>
      <c r="N950" s="55"/>
      <c r="O950" s="55"/>
      <c r="P950" s="54"/>
      <c r="Q950" s="55"/>
      <c r="R950" s="55"/>
      <c r="S950" s="55"/>
      <c r="T950" s="55"/>
      <c r="U950" s="54"/>
      <c r="V950" s="55"/>
      <c r="W950" s="55"/>
      <c r="X950" s="55"/>
      <c r="Y950" s="55"/>
      <c r="Z950" s="54"/>
      <c r="AA950" s="55"/>
      <c r="AB950" s="55"/>
      <c r="AC950" s="55"/>
      <c r="AD950" s="55"/>
      <c r="AE950" s="54"/>
      <c r="AF950" s="55"/>
      <c r="AG950" s="55"/>
      <c r="AH950" s="55"/>
      <c r="AI950" s="55"/>
      <c r="AJ950" s="54"/>
      <c r="AK950" s="55"/>
      <c r="AL950" s="55"/>
      <c r="AM950" s="55"/>
      <c r="AN950" s="55"/>
      <c r="AO950" s="54"/>
      <c r="AP950" s="51"/>
    </row>
    <row r="951" spans="1:42">
      <c r="A951" s="53"/>
      <c r="B951" s="53"/>
      <c r="C951" s="53"/>
      <c r="D951" s="54"/>
      <c r="E951" s="54"/>
      <c r="F951" s="54"/>
      <c r="G951" s="55"/>
      <c r="H951" s="55"/>
      <c r="I951" s="55"/>
      <c r="J951" s="55"/>
      <c r="K951" s="54"/>
      <c r="L951" s="55"/>
      <c r="M951" s="55"/>
      <c r="N951" s="55"/>
      <c r="O951" s="55"/>
      <c r="P951" s="54"/>
      <c r="Q951" s="55"/>
      <c r="R951" s="55"/>
      <c r="S951" s="55"/>
      <c r="T951" s="55"/>
      <c r="U951" s="54"/>
      <c r="V951" s="55"/>
      <c r="W951" s="55"/>
      <c r="X951" s="55"/>
      <c r="Y951" s="55"/>
      <c r="Z951" s="54"/>
      <c r="AA951" s="55"/>
      <c r="AB951" s="55"/>
      <c r="AC951" s="55"/>
      <c r="AD951" s="55"/>
      <c r="AE951" s="54"/>
      <c r="AF951" s="55"/>
      <c r="AG951" s="55"/>
      <c r="AH951" s="55"/>
      <c r="AI951" s="55"/>
      <c r="AJ951" s="54"/>
      <c r="AK951" s="55"/>
      <c r="AL951" s="55"/>
      <c r="AM951" s="55"/>
      <c r="AN951" s="55"/>
      <c r="AO951" s="54"/>
      <c r="AP951" s="51"/>
    </row>
    <row r="952" spans="1:42">
      <c r="A952" s="53"/>
      <c r="B952" s="53"/>
      <c r="C952" s="53"/>
      <c r="D952" s="54"/>
      <c r="E952" s="54"/>
      <c r="F952" s="54"/>
      <c r="G952" s="55"/>
      <c r="H952" s="55"/>
      <c r="I952" s="55"/>
      <c r="J952" s="55"/>
      <c r="K952" s="54"/>
      <c r="L952" s="55"/>
      <c r="M952" s="55"/>
      <c r="N952" s="55"/>
      <c r="O952" s="55"/>
      <c r="P952" s="54"/>
      <c r="Q952" s="55"/>
      <c r="R952" s="55"/>
      <c r="S952" s="55"/>
      <c r="T952" s="55"/>
      <c r="U952" s="54"/>
      <c r="V952" s="55"/>
      <c r="W952" s="55"/>
      <c r="X952" s="55"/>
      <c r="Y952" s="55"/>
      <c r="Z952" s="54"/>
      <c r="AA952" s="55"/>
      <c r="AB952" s="55"/>
      <c r="AC952" s="55"/>
      <c r="AD952" s="55"/>
      <c r="AE952" s="54"/>
      <c r="AF952" s="55"/>
      <c r="AG952" s="55"/>
      <c r="AH952" s="55"/>
      <c r="AI952" s="55"/>
      <c r="AJ952" s="54"/>
      <c r="AK952" s="55"/>
      <c r="AL952" s="55"/>
      <c r="AM952" s="55"/>
      <c r="AN952" s="55"/>
      <c r="AO952" s="54"/>
      <c r="AP952" s="51"/>
    </row>
    <row r="953" spans="1:42">
      <c r="A953" s="53"/>
      <c r="B953" s="53"/>
      <c r="C953" s="53"/>
      <c r="D953" s="54"/>
      <c r="E953" s="54"/>
      <c r="F953" s="54"/>
      <c r="G953" s="55"/>
      <c r="H953" s="55"/>
      <c r="I953" s="55"/>
      <c r="J953" s="55"/>
      <c r="K953" s="54"/>
      <c r="L953" s="55"/>
      <c r="M953" s="55"/>
      <c r="N953" s="55"/>
      <c r="O953" s="55"/>
      <c r="P953" s="54"/>
      <c r="Q953" s="55"/>
      <c r="R953" s="55"/>
      <c r="S953" s="55"/>
      <c r="T953" s="55"/>
      <c r="U953" s="54"/>
      <c r="V953" s="55"/>
      <c r="W953" s="55"/>
      <c r="X953" s="55"/>
      <c r="Y953" s="55"/>
      <c r="Z953" s="54"/>
      <c r="AA953" s="55"/>
      <c r="AB953" s="55"/>
      <c r="AC953" s="55"/>
      <c r="AD953" s="55"/>
      <c r="AE953" s="54"/>
      <c r="AF953" s="55"/>
      <c r="AG953" s="55"/>
      <c r="AH953" s="55"/>
      <c r="AI953" s="55"/>
      <c r="AJ953" s="54"/>
      <c r="AK953" s="55"/>
      <c r="AL953" s="55"/>
      <c r="AM953" s="55"/>
      <c r="AN953" s="55"/>
      <c r="AO953" s="54"/>
      <c r="AP953" s="51"/>
    </row>
    <row r="954" spans="1:42">
      <c r="A954" s="53"/>
      <c r="B954" s="53"/>
      <c r="C954" s="53"/>
      <c r="D954" s="54"/>
      <c r="E954" s="54"/>
      <c r="F954" s="54"/>
      <c r="G954" s="55"/>
      <c r="H954" s="55"/>
      <c r="I954" s="55"/>
      <c r="J954" s="55"/>
      <c r="K954" s="54"/>
      <c r="L954" s="55"/>
      <c r="M954" s="55"/>
      <c r="N954" s="55"/>
      <c r="O954" s="55"/>
      <c r="P954" s="54"/>
      <c r="Q954" s="55"/>
      <c r="R954" s="55"/>
      <c r="S954" s="55"/>
      <c r="T954" s="55"/>
      <c r="U954" s="54"/>
      <c r="V954" s="55"/>
      <c r="W954" s="55"/>
      <c r="X954" s="55"/>
      <c r="Y954" s="55"/>
      <c r="Z954" s="54"/>
      <c r="AA954" s="55"/>
      <c r="AB954" s="55"/>
      <c r="AC954" s="55"/>
      <c r="AD954" s="55"/>
      <c r="AE954" s="54"/>
      <c r="AF954" s="55"/>
      <c r="AG954" s="55"/>
      <c r="AH954" s="55"/>
      <c r="AI954" s="55"/>
      <c r="AJ954" s="54"/>
      <c r="AK954" s="55"/>
      <c r="AL954" s="55"/>
      <c r="AM954" s="55"/>
      <c r="AN954" s="55"/>
      <c r="AO954" s="54"/>
      <c r="AP954" s="51"/>
    </row>
    <row r="955" spans="1:42">
      <c r="A955" s="53"/>
      <c r="B955" s="53"/>
      <c r="C955" s="53"/>
      <c r="D955" s="54"/>
      <c r="E955" s="54"/>
      <c r="F955" s="54"/>
      <c r="G955" s="55"/>
      <c r="H955" s="55"/>
      <c r="I955" s="55"/>
      <c r="J955" s="55"/>
      <c r="K955" s="54"/>
      <c r="L955" s="55"/>
      <c r="M955" s="55"/>
      <c r="N955" s="55"/>
      <c r="O955" s="55"/>
      <c r="P955" s="54"/>
      <c r="Q955" s="55"/>
      <c r="R955" s="55"/>
      <c r="S955" s="55"/>
      <c r="T955" s="55"/>
      <c r="U955" s="54"/>
      <c r="V955" s="55"/>
      <c r="W955" s="55"/>
      <c r="X955" s="55"/>
      <c r="Y955" s="55"/>
      <c r="Z955" s="54"/>
      <c r="AA955" s="55"/>
      <c r="AB955" s="55"/>
      <c r="AC955" s="55"/>
      <c r="AD955" s="55"/>
      <c r="AE955" s="54"/>
      <c r="AF955" s="55"/>
      <c r="AG955" s="55"/>
      <c r="AH955" s="55"/>
      <c r="AI955" s="55"/>
      <c r="AJ955" s="54"/>
      <c r="AK955" s="55"/>
      <c r="AL955" s="55"/>
      <c r="AM955" s="55"/>
      <c r="AN955" s="55"/>
      <c r="AO955" s="54"/>
      <c r="AP955" s="51"/>
    </row>
    <row r="956" spans="1:42">
      <c r="A956" s="53"/>
      <c r="B956" s="53"/>
      <c r="C956" s="53"/>
      <c r="D956" s="54"/>
      <c r="E956" s="54"/>
      <c r="F956" s="54"/>
      <c r="G956" s="55"/>
      <c r="H956" s="55"/>
      <c r="I956" s="55"/>
      <c r="J956" s="55"/>
      <c r="K956" s="54"/>
      <c r="L956" s="55"/>
      <c r="M956" s="55"/>
      <c r="N956" s="55"/>
      <c r="O956" s="55"/>
      <c r="P956" s="54"/>
      <c r="Q956" s="55"/>
      <c r="R956" s="55"/>
      <c r="S956" s="55"/>
      <c r="T956" s="55"/>
      <c r="U956" s="54"/>
      <c r="V956" s="55"/>
      <c r="W956" s="55"/>
      <c r="X956" s="55"/>
      <c r="Y956" s="55"/>
      <c r="Z956" s="54"/>
      <c r="AA956" s="55"/>
      <c r="AB956" s="55"/>
      <c r="AC956" s="55"/>
      <c r="AD956" s="55"/>
      <c r="AE956" s="54"/>
      <c r="AF956" s="55"/>
      <c r="AG956" s="55"/>
      <c r="AH956" s="55"/>
      <c r="AI956" s="55"/>
      <c r="AJ956" s="54"/>
      <c r="AK956" s="55"/>
      <c r="AL956" s="55"/>
      <c r="AM956" s="55"/>
      <c r="AN956" s="55"/>
      <c r="AO956" s="54"/>
      <c r="AP956" s="51"/>
    </row>
    <row r="957" spans="1:42">
      <c r="A957" s="53"/>
      <c r="B957" s="53"/>
      <c r="C957" s="53"/>
      <c r="D957" s="54"/>
      <c r="E957" s="54"/>
      <c r="F957" s="54"/>
      <c r="G957" s="55"/>
      <c r="H957" s="55"/>
      <c r="I957" s="55"/>
      <c r="J957" s="55"/>
      <c r="K957" s="54"/>
      <c r="L957" s="55"/>
      <c r="M957" s="55"/>
      <c r="N957" s="55"/>
      <c r="O957" s="55"/>
      <c r="P957" s="54"/>
      <c r="Q957" s="55"/>
      <c r="R957" s="55"/>
      <c r="S957" s="55"/>
      <c r="T957" s="55"/>
      <c r="U957" s="54"/>
      <c r="V957" s="55"/>
      <c r="W957" s="55"/>
      <c r="X957" s="55"/>
      <c r="Y957" s="55"/>
      <c r="Z957" s="54"/>
      <c r="AA957" s="55"/>
      <c r="AB957" s="55"/>
      <c r="AC957" s="55"/>
      <c r="AD957" s="55"/>
      <c r="AE957" s="54"/>
      <c r="AF957" s="55"/>
      <c r="AG957" s="55"/>
      <c r="AH957" s="55"/>
      <c r="AI957" s="55"/>
      <c r="AJ957" s="54"/>
      <c r="AK957" s="55"/>
      <c r="AL957" s="55"/>
      <c r="AM957" s="55"/>
      <c r="AN957" s="55"/>
      <c r="AO957" s="54"/>
      <c r="AP957" s="51"/>
    </row>
    <row r="958" spans="1:42">
      <c r="A958" s="53"/>
      <c r="B958" s="53"/>
      <c r="C958" s="53"/>
      <c r="D958" s="54"/>
      <c r="E958" s="54"/>
      <c r="F958" s="54"/>
      <c r="G958" s="55"/>
      <c r="H958" s="55"/>
      <c r="I958" s="55"/>
      <c r="J958" s="55"/>
      <c r="K958" s="54"/>
      <c r="L958" s="55"/>
      <c r="M958" s="55"/>
      <c r="N958" s="55"/>
      <c r="O958" s="55"/>
      <c r="P958" s="54"/>
      <c r="Q958" s="55"/>
      <c r="R958" s="55"/>
      <c r="S958" s="55"/>
      <c r="T958" s="55"/>
      <c r="U958" s="54"/>
      <c r="V958" s="55"/>
      <c r="W958" s="55"/>
      <c r="X958" s="55"/>
      <c r="Y958" s="55"/>
      <c r="Z958" s="54"/>
      <c r="AA958" s="55"/>
      <c r="AB958" s="55"/>
      <c r="AC958" s="55"/>
      <c r="AD958" s="55"/>
      <c r="AE958" s="54"/>
      <c r="AF958" s="55"/>
      <c r="AG958" s="55"/>
      <c r="AH958" s="55"/>
      <c r="AI958" s="55"/>
      <c r="AJ958" s="54"/>
      <c r="AK958" s="55"/>
      <c r="AL958" s="55"/>
      <c r="AM958" s="55"/>
      <c r="AN958" s="55"/>
      <c r="AO958" s="54"/>
      <c r="AP958" s="51"/>
    </row>
    <row r="959" spans="1:42">
      <c r="A959" s="53"/>
      <c r="B959" s="53"/>
      <c r="C959" s="53"/>
      <c r="D959" s="54"/>
      <c r="E959" s="54"/>
      <c r="F959" s="54"/>
      <c r="G959" s="55"/>
      <c r="H959" s="55"/>
      <c r="I959" s="55"/>
      <c r="J959" s="55"/>
      <c r="K959" s="54"/>
      <c r="L959" s="55"/>
      <c r="M959" s="55"/>
      <c r="N959" s="55"/>
      <c r="O959" s="55"/>
      <c r="P959" s="54"/>
      <c r="Q959" s="55"/>
      <c r="R959" s="55"/>
      <c r="S959" s="55"/>
      <c r="T959" s="55"/>
      <c r="U959" s="54"/>
      <c r="V959" s="55"/>
      <c r="W959" s="55"/>
      <c r="X959" s="55"/>
      <c r="Y959" s="55"/>
      <c r="Z959" s="54"/>
      <c r="AA959" s="55"/>
      <c r="AB959" s="55"/>
      <c r="AC959" s="55"/>
      <c r="AD959" s="55"/>
      <c r="AE959" s="54"/>
      <c r="AF959" s="55"/>
      <c r="AG959" s="55"/>
      <c r="AH959" s="55"/>
      <c r="AI959" s="55"/>
      <c r="AJ959" s="54"/>
      <c r="AK959" s="55"/>
      <c r="AL959" s="55"/>
      <c r="AM959" s="55"/>
      <c r="AN959" s="55"/>
      <c r="AO959" s="54"/>
      <c r="AP959" s="51"/>
    </row>
    <row r="960" spans="1:42">
      <c r="A960" s="53"/>
      <c r="B960" s="53"/>
      <c r="C960" s="53"/>
      <c r="D960" s="54"/>
      <c r="E960" s="54"/>
      <c r="F960" s="54"/>
      <c r="G960" s="55"/>
      <c r="H960" s="55"/>
      <c r="I960" s="55"/>
      <c r="J960" s="55"/>
      <c r="K960" s="54"/>
      <c r="L960" s="55"/>
      <c r="M960" s="55"/>
      <c r="N960" s="55"/>
      <c r="O960" s="55"/>
      <c r="P960" s="54"/>
      <c r="Q960" s="55"/>
      <c r="R960" s="55"/>
      <c r="S960" s="55"/>
      <c r="T960" s="55"/>
      <c r="U960" s="54"/>
      <c r="V960" s="55"/>
      <c r="W960" s="55"/>
      <c r="X960" s="55"/>
      <c r="Y960" s="55"/>
      <c r="Z960" s="54"/>
      <c r="AA960" s="55"/>
      <c r="AB960" s="55"/>
      <c r="AC960" s="55"/>
      <c r="AD960" s="55"/>
      <c r="AE960" s="54"/>
      <c r="AF960" s="55"/>
      <c r="AG960" s="55"/>
      <c r="AH960" s="55"/>
      <c r="AI960" s="55"/>
      <c r="AJ960" s="54"/>
      <c r="AK960" s="55"/>
      <c r="AL960" s="55"/>
      <c r="AM960" s="55"/>
      <c r="AN960" s="55"/>
      <c r="AO960" s="54"/>
      <c r="AP960" s="51"/>
    </row>
    <row r="961" spans="1:42">
      <c r="A961" s="53"/>
      <c r="B961" s="53"/>
      <c r="C961" s="53"/>
      <c r="D961" s="54"/>
      <c r="E961" s="54"/>
      <c r="F961" s="54"/>
      <c r="G961" s="55"/>
      <c r="H961" s="55"/>
      <c r="I961" s="55"/>
      <c r="J961" s="55"/>
      <c r="K961" s="54"/>
      <c r="L961" s="55"/>
      <c r="M961" s="55"/>
      <c r="N961" s="55"/>
      <c r="O961" s="55"/>
      <c r="P961" s="54"/>
      <c r="Q961" s="55"/>
      <c r="R961" s="55"/>
      <c r="S961" s="55"/>
      <c r="T961" s="55"/>
      <c r="U961" s="54"/>
      <c r="V961" s="55"/>
      <c r="W961" s="55"/>
      <c r="X961" s="55"/>
      <c r="Y961" s="55"/>
      <c r="Z961" s="54"/>
      <c r="AA961" s="55"/>
      <c r="AB961" s="55"/>
      <c r="AC961" s="55"/>
      <c r="AD961" s="55"/>
      <c r="AE961" s="54"/>
      <c r="AF961" s="55"/>
      <c r="AG961" s="55"/>
      <c r="AH961" s="55"/>
      <c r="AI961" s="55"/>
      <c r="AJ961" s="54"/>
      <c r="AK961" s="55"/>
      <c r="AL961" s="55"/>
      <c r="AM961" s="55"/>
      <c r="AN961" s="55"/>
      <c r="AO961" s="54"/>
      <c r="AP961" s="51"/>
    </row>
    <row r="962" spans="1:42">
      <c r="A962" s="53"/>
      <c r="B962" s="53"/>
      <c r="C962" s="53"/>
      <c r="D962" s="54"/>
      <c r="E962" s="54"/>
      <c r="F962" s="54"/>
      <c r="G962" s="55"/>
      <c r="H962" s="55"/>
      <c r="I962" s="55"/>
      <c r="J962" s="55"/>
      <c r="K962" s="54"/>
      <c r="L962" s="55"/>
      <c r="M962" s="55"/>
      <c r="N962" s="55"/>
      <c r="O962" s="55"/>
      <c r="P962" s="54"/>
      <c r="Q962" s="55"/>
      <c r="R962" s="55"/>
      <c r="S962" s="55"/>
      <c r="T962" s="55"/>
      <c r="U962" s="54"/>
      <c r="V962" s="55"/>
      <c r="W962" s="55"/>
      <c r="X962" s="55"/>
      <c r="Y962" s="55"/>
      <c r="Z962" s="54"/>
      <c r="AA962" s="55"/>
      <c r="AB962" s="55"/>
      <c r="AC962" s="55"/>
      <c r="AD962" s="55"/>
      <c r="AE962" s="54"/>
      <c r="AF962" s="55"/>
      <c r="AG962" s="55"/>
      <c r="AH962" s="55"/>
      <c r="AI962" s="55"/>
      <c r="AJ962" s="54"/>
      <c r="AK962" s="55"/>
      <c r="AL962" s="55"/>
      <c r="AM962" s="55"/>
      <c r="AN962" s="55"/>
      <c r="AO962" s="54"/>
      <c r="AP962" s="51"/>
    </row>
    <row r="963" spans="1:42">
      <c r="A963" s="53"/>
      <c r="B963" s="53"/>
      <c r="C963" s="53"/>
      <c r="D963" s="54"/>
      <c r="E963" s="54"/>
      <c r="F963" s="54"/>
      <c r="G963" s="55"/>
      <c r="H963" s="55"/>
      <c r="I963" s="55"/>
      <c r="J963" s="55"/>
      <c r="K963" s="54"/>
      <c r="L963" s="55"/>
      <c r="M963" s="55"/>
      <c r="N963" s="55"/>
      <c r="O963" s="55"/>
      <c r="P963" s="54"/>
      <c r="Q963" s="55"/>
      <c r="R963" s="55"/>
      <c r="S963" s="55"/>
      <c r="T963" s="55"/>
      <c r="U963" s="54"/>
      <c r="V963" s="55"/>
      <c r="W963" s="55"/>
      <c r="X963" s="55"/>
      <c r="Y963" s="55"/>
      <c r="Z963" s="54"/>
      <c r="AA963" s="55"/>
      <c r="AB963" s="55"/>
      <c r="AC963" s="55"/>
      <c r="AD963" s="55"/>
      <c r="AE963" s="54"/>
      <c r="AF963" s="55"/>
      <c r="AG963" s="55"/>
      <c r="AH963" s="55"/>
      <c r="AI963" s="55"/>
      <c r="AJ963" s="54"/>
      <c r="AK963" s="55"/>
      <c r="AL963" s="55"/>
      <c r="AM963" s="55"/>
      <c r="AN963" s="55"/>
      <c r="AO963" s="54"/>
      <c r="AP963" s="51"/>
    </row>
    <row r="964" spans="1:42">
      <c r="A964" s="53"/>
      <c r="B964" s="53"/>
      <c r="C964" s="53"/>
      <c r="D964" s="54"/>
      <c r="E964" s="54"/>
      <c r="F964" s="54"/>
      <c r="G964" s="55"/>
      <c r="H964" s="55"/>
      <c r="I964" s="55"/>
      <c r="J964" s="55"/>
      <c r="K964" s="54"/>
      <c r="L964" s="55"/>
      <c r="M964" s="55"/>
      <c r="N964" s="55"/>
      <c r="O964" s="55"/>
      <c r="P964" s="54"/>
      <c r="Q964" s="55"/>
      <c r="R964" s="55"/>
      <c r="S964" s="55"/>
      <c r="T964" s="55"/>
      <c r="U964" s="54"/>
      <c r="V964" s="55"/>
      <c r="W964" s="55"/>
      <c r="X964" s="55"/>
      <c r="Y964" s="55"/>
      <c r="Z964" s="54"/>
      <c r="AA964" s="55"/>
      <c r="AB964" s="55"/>
      <c r="AC964" s="55"/>
      <c r="AD964" s="55"/>
      <c r="AE964" s="54"/>
      <c r="AF964" s="55"/>
      <c r="AG964" s="55"/>
      <c r="AH964" s="55"/>
      <c r="AI964" s="55"/>
      <c r="AJ964" s="54"/>
      <c r="AK964" s="55"/>
      <c r="AL964" s="55"/>
      <c r="AM964" s="55"/>
      <c r="AN964" s="55"/>
      <c r="AO964" s="54"/>
      <c r="AP964" s="51"/>
    </row>
    <row r="965" spans="1:42">
      <c r="A965" s="53"/>
      <c r="B965" s="53"/>
      <c r="C965" s="53"/>
      <c r="D965" s="54"/>
      <c r="E965" s="54"/>
      <c r="F965" s="54"/>
      <c r="G965" s="55"/>
      <c r="H965" s="55"/>
      <c r="I965" s="55"/>
      <c r="J965" s="55"/>
      <c r="K965" s="54"/>
      <c r="L965" s="55"/>
      <c r="M965" s="55"/>
      <c r="N965" s="55"/>
      <c r="O965" s="55"/>
      <c r="P965" s="54"/>
      <c r="Q965" s="55"/>
      <c r="R965" s="55"/>
      <c r="S965" s="55"/>
      <c r="T965" s="55"/>
      <c r="U965" s="54"/>
      <c r="V965" s="55"/>
      <c r="W965" s="55"/>
      <c r="X965" s="55"/>
      <c r="Y965" s="55"/>
      <c r="Z965" s="54"/>
      <c r="AA965" s="55"/>
      <c r="AB965" s="55"/>
      <c r="AC965" s="55"/>
      <c r="AD965" s="55"/>
      <c r="AE965" s="54"/>
      <c r="AF965" s="55"/>
      <c r="AG965" s="55"/>
      <c r="AH965" s="55"/>
      <c r="AI965" s="55"/>
      <c r="AJ965" s="54"/>
      <c r="AK965" s="55"/>
      <c r="AL965" s="55"/>
      <c r="AM965" s="55"/>
      <c r="AN965" s="55"/>
      <c r="AO965" s="54"/>
      <c r="AP965" s="51"/>
    </row>
    <row r="966" spans="1:42">
      <c r="A966" s="53"/>
      <c r="B966" s="53"/>
      <c r="C966" s="53"/>
      <c r="D966" s="54"/>
      <c r="E966" s="54"/>
      <c r="F966" s="54"/>
      <c r="G966" s="55"/>
      <c r="H966" s="55"/>
      <c r="I966" s="55"/>
      <c r="J966" s="55"/>
      <c r="K966" s="54"/>
      <c r="L966" s="55"/>
      <c r="M966" s="55"/>
      <c r="N966" s="55"/>
      <c r="O966" s="55"/>
      <c r="P966" s="54"/>
      <c r="Q966" s="55"/>
      <c r="R966" s="55"/>
      <c r="S966" s="55"/>
      <c r="T966" s="55"/>
      <c r="U966" s="54"/>
      <c r="V966" s="55"/>
      <c r="W966" s="55"/>
      <c r="X966" s="55"/>
      <c r="Y966" s="55"/>
      <c r="Z966" s="54"/>
      <c r="AA966" s="55"/>
      <c r="AB966" s="55"/>
      <c r="AC966" s="55"/>
      <c r="AD966" s="55"/>
      <c r="AE966" s="54"/>
      <c r="AF966" s="55"/>
      <c r="AG966" s="55"/>
      <c r="AH966" s="55"/>
      <c r="AI966" s="55"/>
      <c r="AJ966" s="54"/>
      <c r="AK966" s="55"/>
      <c r="AL966" s="55"/>
      <c r="AM966" s="55"/>
      <c r="AN966" s="55"/>
      <c r="AO966" s="54"/>
      <c r="AP966" s="51"/>
    </row>
    <row r="967" spans="1:42">
      <c r="A967" s="53"/>
      <c r="B967" s="53"/>
      <c r="C967" s="53"/>
      <c r="D967" s="54"/>
      <c r="E967" s="54"/>
      <c r="F967" s="54"/>
      <c r="G967" s="55"/>
      <c r="H967" s="55"/>
      <c r="I967" s="55"/>
      <c r="J967" s="55"/>
      <c r="K967" s="54"/>
      <c r="L967" s="55"/>
      <c r="M967" s="55"/>
      <c r="N967" s="55"/>
      <c r="O967" s="55"/>
      <c r="P967" s="54"/>
      <c r="Q967" s="55"/>
      <c r="R967" s="55"/>
      <c r="S967" s="55"/>
      <c r="T967" s="55"/>
      <c r="U967" s="54"/>
      <c r="V967" s="55"/>
      <c r="W967" s="55"/>
      <c r="X967" s="55"/>
      <c r="Y967" s="55"/>
      <c r="Z967" s="54"/>
      <c r="AA967" s="55"/>
      <c r="AB967" s="55"/>
      <c r="AC967" s="55"/>
      <c r="AD967" s="55"/>
      <c r="AE967" s="54"/>
      <c r="AF967" s="55"/>
      <c r="AG967" s="55"/>
      <c r="AH967" s="55"/>
      <c r="AI967" s="55"/>
      <c r="AJ967" s="54"/>
      <c r="AK967" s="55"/>
      <c r="AL967" s="55"/>
      <c r="AM967" s="55"/>
      <c r="AN967" s="55"/>
      <c r="AO967" s="54"/>
      <c r="AP967" s="51"/>
    </row>
    <row r="968" spans="1:42">
      <c r="A968" s="53"/>
      <c r="B968" s="53"/>
      <c r="C968" s="53"/>
      <c r="D968" s="54"/>
      <c r="E968" s="54"/>
      <c r="F968" s="54"/>
      <c r="G968" s="55"/>
      <c r="H968" s="55"/>
      <c r="I968" s="55"/>
      <c r="J968" s="55"/>
      <c r="K968" s="54"/>
      <c r="L968" s="55"/>
      <c r="M968" s="55"/>
      <c r="N968" s="55"/>
      <c r="O968" s="55"/>
      <c r="P968" s="54"/>
      <c r="Q968" s="55"/>
      <c r="R968" s="55"/>
      <c r="S968" s="55"/>
      <c r="T968" s="55"/>
      <c r="U968" s="54"/>
      <c r="V968" s="55"/>
      <c r="W968" s="55"/>
      <c r="X968" s="55"/>
      <c r="Y968" s="55"/>
      <c r="Z968" s="54"/>
      <c r="AA968" s="55"/>
      <c r="AB968" s="55"/>
      <c r="AC968" s="55"/>
      <c r="AD968" s="55"/>
      <c r="AE968" s="54"/>
      <c r="AF968" s="55"/>
      <c r="AG968" s="55"/>
      <c r="AH968" s="55"/>
      <c r="AI968" s="55"/>
      <c r="AJ968" s="54"/>
      <c r="AK968" s="55"/>
      <c r="AL968" s="55"/>
      <c r="AM968" s="55"/>
      <c r="AN968" s="55"/>
      <c r="AO968" s="54"/>
      <c r="AP968" s="51"/>
    </row>
    <row r="969" spans="1:42">
      <c r="A969" s="53"/>
      <c r="B969" s="53"/>
      <c r="C969" s="53"/>
      <c r="D969" s="54"/>
      <c r="E969" s="54"/>
      <c r="F969" s="54"/>
      <c r="G969" s="55"/>
      <c r="H969" s="55"/>
      <c r="I969" s="55"/>
      <c r="J969" s="55"/>
      <c r="K969" s="54"/>
      <c r="L969" s="55"/>
      <c r="M969" s="55"/>
      <c r="N969" s="55"/>
      <c r="O969" s="55"/>
      <c r="P969" s="54"/>
      <c r="Q969" s="55"/>
      <c r="R969" s="55"/>
      <c r="S969" s="55"/>
      <c r="T969" s="55"/>
      <c r="U969" s="54"/>
      <c r="V969" s="55"/>
      <c r="W969" s="55"/>
      <c r="X969" s="55"/>
      <c r="Y969" s="55"/>
      <c r="Z969" s="54"/>
      <c r="AA969" s="55"/>
      <c r="AB969" s="55"/>
      <c r="AC969" s="55"/>
      <c r="AD969" s="55"/>
      <c r="AE969" s="54"/>
      <c r="AF969" s="55"/>
      <c r="AG969" s="55"/>
      <c r="AH969" s="55"/>
      <c r="AI969" s="55"/>
      <c r="AJ969" s="54"/>
      <c r="AK969" s="55"/>
      <c r="AL969" s="55"/>
      <c r="AM969" s="55"/>
      <c r="AN969" s="55"/>
      <c r="AO969" s="54"/>
      <c r="AP969" s="51"/>
    </row>
    <row r="970" spans="1:42">
      <c r="A970" s="53"/>
      <c r="B970" s="53"/>
      <c r="C970" s="53"/>
      <c r="D970" s="54"/>
      <c r="E970" s="54"/>
      <c r="F970" s="54"/>
      <c r="G970" s="55"/>
      <c r="H970" s="55"/>
      <c r="I970" s="55"/>
      <c r="J970" s="55"/>
      <c r="K970" s="54"/>
      <c r="L970" s="55"/>
      <c r="M970" s="55"/>
      <c r="N970" s="55"/>
      <c r="O970" s="55"/>
      <c r="P970" s="54"/>
      <c r="Q970" s="55"/>
      <c r="R970" s="55"/>
      <c r="S970" s="55"/>
      <c r="T970" s="55"/>
      <c r="U970" s="54"/>
      <c r="V970" s="55"/>
      <c r="W970" s="55"/>
      <c r="X970" s="55"/>
      <c r="Y970" s="55"/>
      <c r="Z970" s="54"/>
      <c r="AA970" s="55"/>
      <c r="AB970" s="55"/>
      <c r="AC970" s="55"/>
      <c r="AD970" s="55"/>
      <c r="AE970" s="54"/>
      <c r="AF970" s="55"/>
      <c r="AG970" s="55"/>
      <c r="AH970" s="55"/>
      <c r="AI970" s="55"/>
      <c r="AJ970" s="54"/>
      <c r="AK970" s="55"/>
      <c r="AL970" s="55"/>
      <c r="AM970" s="55"/>
      <c r="AN970" s="55"/>
      <c r="AO970" s="54"/>
      <c r="AP970" s="51"/>
    </row>
    <row r="971" spans="1:42">
      <c r="A971" s="53"/>
      <c r="B971" s="53"/>
      <c r="C971" s="53"/>
      <c r="D971" s="54"/>
      <c r="E971" s="54"/>
      <c r="F971" s="54"/>
      <c r="G971" s="55"/>
      <c r="H971" s="55"/>
      <c r="I971" s="55"/>
      <c r="J971" s="55"/>
      <c r="K971" s="54"/>
      <c r="L971" s="55"/>
      <c r="M971" s="55"/>
      <c r="N971" s="55"/>
      <c r="O971" s="55"/>
      <c r="P971" s="54"/>
      <c r="Q971" s="55"/>
      <c r="R971" s="55"/>
      <c r="S971" s="55"/>
      <c r="T971" s="55"/>
      <c r="U971" s="54"/>
      <c r="V971" s="55"/>
      <c r="W971" s="55"/>
      <c r="X971" s="55"/>
      <c r="Y971" s="55"/>
      <c r="Z971" s="54"/>
      <c r="AA971" s="55"/>
      <c r="AB971" s="55"/>
      <c r="AC971" s="55"/>
      <c r="AD971" s="55"/>
      <c r="AE971" s="54"/>
      <c r="AF971" s="55"/>
      <c r="AG971" s="55"/>
      <c r="AH971" s="55"/>
      <c r="AI971" s="55"/>
      <c r="AJ971" s="54"/>
      <c r="AK971" s="55"/>
      <c r="AL971" s="55"/>
      <c r="AM971" s="55"/>
      <c r="AN971" s="55"/>
      <c r="AO971" s="54"/>
      <c r="AP971" s="51"/>
    </row>
    <row r="972" spans="1:42">
      <c r="A972" s="53"/>
      <c r="B972" s="53"/>
      <c r="C972" s="53"/>
      <c r="D972" s="54"/>
      <c r="E972" s="54"/>
      <c r="F972" s="54"/>
      <c r="G972" s="55"/>
      <c r="H972" s="55"/>
      <c r="I972" s="55"/>
      <c r="J972" s="55"/>
      <c r="K972" s="54"/>
      <c r="L972" s="55"/>
      <c r="M972" s="55"/>
      <c r="N972" s="55"/>
      <c r="O972" s="55"/>
      <c r="P972" s="54"/>
      <c r="Q972" s="55"/>
      <c r="R972" s="55"/>
      <c r="S972" s="55"/>
      <c r="T972" s="55"/>
      <c r="U972" s="54"/>
      <c r="V972" s="55"/>
      <c r="W972" s="55"/>
      <c r="X972" s="55"/>
      <c r="Y972" s="55"/>
      <c r="Z972" s="54"/>
      <c r="AA972" s="55"/>
      <c r="AB972" s="55"/>
      <c r="AC972" s="55"/>
      <c r="AD972" s="55"/>
      <c r="AE972" s="54"/>
      <c r="AF972" s="55"/>
      <c r="AG972" s="55"/>
      <c r="AH972" s="55"/>
      <c r="AI972" s="55"/>
      <c r="AJ972" s="54"/>
      <c r="AK972" s="55"/>
      <c r="AL972" s="55"/>
      <c r="AM972" s="55"/>
      <c r="AN972" s="55"/>
      <c r="AO972" s="54"/>
      <c r="AP972" s="51"/>
    </row>
    <row r="973" spans="1:42">
      <c r="A973" s="53"/>
      <c r="B973" s="53"/>
      <c r="C973" s="53"/>
      <c r="D973" s="54"/>
      <c r="E973" s="54"/>
      <c r="F973" s="54"/>
      <c r="G973" s="55"/>
      <c r="H973" s="55"/>
      <c r="I973" s="55"/>
      <c r="J973" s="55"/>
      <c r="K973" s="54"/>
      <c r="L973" s="55"/>
      <c r="M973" s="55"/>
      <c r="N973" s="55"/>
      <c r="O973" s="55"/>
      <c r="P973" s="54"/>
      <c r="Q973" s="55"/>
      <c r="R973" s="55"/>
      <c r="S973" s="55"/>
      <c r="T973" s="55"/>
      <c r="U973" s="54"/>
      <c r="V973" s="55"/>
      <c r="W973" s="55"/>
      <c r="X973" s="55"/>
      <c r="Y973" s="55"/>
      <c r="Z973" s="54"/>
      <c r="AA973" s="55"/>
      <c r="AB973" s="55"/>
      <c r="AC973" s="55"/>
      <c r="AD973" s="55"/>
      <c r="AE973" s="54"/>
      <c r="AF973" s="55"/>
      <c r="AG973" s="55"/>
      <c r="AH973" s="55"/>
      <c r="AI973" s="55"/>
      <c r="AJ973" s="54"/>
      <c r="AK973" s="55"/>
      <c r="AL973" s="55"/>
      <c r="AM973" s="55"/>
      <c r="AN973" s="55"/>
      <c r="AO973" s="54"/>
      <c r="AP973" s="51"/>
    </row>
    <row r="974" spans="1:42">
      <c r="A974" s="53"/>
      <c r="B974" s="53"/>
      <c r="C974" s="53"/>
      <c r="D974" s="54"/>
      <c r="E974" s="54"/>
      <c r="F974" s="54"/>
      <c r="G974" s="55"/>
      <c r="H974" s="55"/>
      <c r="I974" s="55"/>
      <c r="J974" s="55"/>
      <c r="K974" s="54"/>
      <c r="L974" s="55"/>
      <c r="M974" s="55"/>
      <c r="N974" s="55"/>
      <c r="O974" s="55"/>
      <c r="P974" s="54"/>
      <c r="Q974" s="55"/>
      <c r="R974" s="55"/>
      <c r="S974" s="55"/>
      <c r="T974" s="55"/>
      <c r="U974" s="54"/>
      <c r="V974" s="55"/>
      <c r="W974" s="55"/>
      <c r="X974" s="55"/>
      <c r="Y974" s="55"/>
      <c r="Z974" s="54"/>
      <c r="AA974" s="55"/>
      <c r="AB974" s="55"/>
      <c r="AC974" s="55"/>
      <c r="AD974" s="55"/>
      <c r="AE974" s="54"/>
      <c r="AF974" s="55"/>
      <c r="AG974" s="55"/>
      <c r="AH974" s="55"/>
      <c r="AI974" s="55"/>
      <c r="AJ974" s="54"/>
      <c r="AK974" s="55"/>
      <c r="AL974" s="55"/>
      <c r="AM974" s="55"/>
      <c r="AN974" s="55"/>
      <c r="AO974" s="54"/>
      <c r="AP974" s="51"/>
    </row>
    <row r="975" spans="1:42">
      <c r="A975" s="53"/>
      <c r="B975" s="53"/>
      <c r="C975" s="53"/>
      <c r="D975" s="54"/>
      <c r="E975" s="54"/>
      <c r="F975" s="54"/>
      <c r="G975" s="55"/>
      <c r="H975" s="55"/>
      <c r="I975" s="55"/>
      <c r="J975" s="55"/>
      <c r="K975" s="54"/>
      <c r="L975" s="55"/>
      <c r="M975" s="55"/>
      <c r="N975" s="55"/>
      <c r="O975" s="55"/>
      <c r="P975" s="54"/>
      <c r="Q975" s="55"/>
      <c r="R975" s="55"/>
      <c r="S975" s="55"/>
      <c r="T975" s="55"/>
      <c r="U975" s="54"/>
      <c r="V975" s="55"/>
      <c r="W975" s="55"/>
      <c r="X975" s="55"/>
      <c r="Y975" s="55"/>
      <c r="Z975" s="54"/>
      <c r="AA975" s="55"/>
      <c r="AB975" s="55"/>
      <c r="AC975" s="55"/>
      <c r="AD975" s="55"/>
      <c r="AE975" s="54"/>
      <c r="AF975" s="55"/>
      <c r="AG975" s="55"/>
      <c r="AH975" s="55"/>
      <c r="AI975" s="55"/>
      <c r="AJ975" s="54"/>
      <c r="AK975" s="55"/>
      <c r="AL975" s="55"/>
      <c r="AM975" s="55"/>
      <c r="AN975" s="55"/>
      <c r="AO975" s="54"/>
      <c r="AP975" s="51"/>
    </row>
  </sheetData>
  <sheetProtection formatRows="0" autoFilter="0" pivotTables="0"/>
  <autoFilter ref="A12:AP162" xr:uid="{12DCA8A8-7038-6145-A5C1-D350411A3892}"/>
  <mergeCells count="17">
    <mergeCell ref="A4:B4"/>
    <mergeCell ref="A10:A12"/>
    <mergeCell ref="B10:B12"/>
    <mergeCell ref="D10:D12"/>
    <mergeCell ref="C10:C12"/>
    <mergeCell ref="AJ11:AN11"/>
    <mergeCell ref="E10:E12"/>
    <mergeCell ref="F10:AD10"/>
    <mergeCell ref="AP11:AP12"/>
    <mergeCell ref="AO10:AO12"/>
    <mergeCell ref="F11:J11"/>
    <mergeCell ref="K11:O11"/>
    <mergeCell ref="P11:T11"/>
    <mergeCell ref="U11:Y11"/>
    <mergeCell ref="AE10:AN10"/>
    <mergeCell ref="Z11:AD11"/>
    <mergeCell ref="AE11:AI11"/>
  </mergeCells>
  <phoneticPr fontId="19" type="noConversion"/>
  <conditionalFormatting sqref="A4:A7">
    <cfRule type="duplicateValues" dxfId="61" priority="647"/>
  </conditionalFormatting>
  <conditionalFormatting sqref="A8">
    <cfRule type="duplicateValues" dxfId="60" priority="38"/>
  </conditionalFormatting>
  <conditionalFormatting sqref="A9">
    <cfRule type="duplicateValues" dxfId="59" priority="630"/>
  </conditionalFormatting>
  <conditionalFormatting sqref="F13:F162 K13:K162 P13:P162 U13:U162 Z13:Z162 AE13:AE162 AJ13:AJ162">
    <cfRule type="expression" dxfId="58" priority="81" stopIfTrue="1">
      <formula>G13="Dólares"</formula>
    </cfRule>
    <cfRule type="expression" dxfId="57" priority="80">
      <formula>G13="Bolívares"</formula>
    </cfRule>
    <cfRule type="expression" dxfId="56" priority="79" stopIfTrue="1">
      <formula>G13=""</formula>
    </cfRule>
  </conditionalFormatting>
  <conditionalFormatting sqref="G13:H13 L13:M13 Q13:S162 V13:X162 AA13:AC162 AF13:AG162 AK13:AM162 G14:I162 L14:N162">
    <cfRule type="expression" dxfId="55" priority="78">
      <formula>F13&gt;1</formula>
    </cfRule>
  </conditionalFormatting>
  <conditionalFormatting sqref="G13:H13 L13:M13 Q13:T162 V13:Y162 AA13:AD162 AF13:AG162 AK13:AN162 G14:J162 L14:O162">
    <cfRule type="expression" dxfId="54" priority="77" stopIfTrue="1">
      <formula>G13="Bolívares"</formula>
    </cfRule>
    <cfRule type="expression" dxfId="53" priority="76" stopIfTrue="1">
      <formula>G13="Dólares"</formula>
    </cfRule>
  </conditionalFormatting>
  <conditionalFormatting sqref="I13">
    <cfRule type="expression" dxfId="52" priority="13" stopIfTrue="1">
      <formula>I13="Con impacto"</formula>
    </cfRule>
    <cfRule type="expression" dxfId="51" priority="14">
      <formula>D13&gt;1</formula>
    </cfRule>
    <cfRule type="expression" dxfId="50" priority="12" stopIfTrue="1">
      <formula>I13="Sin impacto"</formula>
    </cfRule>
  </conditionalFormatting>
  <conditionalFormatting sqref="J13">
    <cfRule type="expression" dxfId="49" priority="17" stopIfTrue="1">
      <formula>J13="Cuatrimestral"</formula>
    </cfRule>
    <cfRule type="expression" dxfId="48" priority="15" stopIfTrue="1">
      <formula>J13="Anual"</formula>
    </cfRule>
    <cfRule type="expression" dxfId="47" priority="16" stopIfTrue="1">
      <formula>J13="Semestral"</formula>
    </cfRule>
    <cfRule type="expression" dxfId="46" priority="18" stopIfTrue="1">
      <formula>J13="Trimestral"</formula>
    </cfRule>
    <cfRule type="expression" dxfId="45" priority="19" stopIfTrue="1">
      <formula>J13="Quincenal"</formula>
    </cfRule>
    <cfRule type="expression" dxfId="44" priority="20" stopIfTrue="1">
      <formula>J13="Mensual"</formula>
    </cfRule>
    <cfRule type="expression" dxfId="43" priority="21" stopIfTrue="1">
      <formula>J13="Bimestral"</formula>
    </cfRule>
    <cfRule type="expression" dxfId="42" priority="22">
      <formula>D13&gt;1</formula>
    </cfRule>
  </conditionalFormatting>
  <conditionalFormatting sqref="N13">
    <cfRule type="expression" dxfId="41" priority="3">
      <formula>I13&gt;1</formula>
    </cfRule>
    <cfRule type="expression" dxfId="40" priority="2" stopIfTrue="1">
      <formula>N13="Con impacto"</formula>
    </cfRule>
    <cfRule type="expression" dxfId="39" priority="1" stopIfTrue="1">
      <formula>N13="Sin impacto"</formula>
    </cfRule>
  </conditionalFormatting>
  <conditionalFormatting sqref="O13">
    <cfRule type="expression" dxfId="38" priority="11">
      <formula>I13&gt;1</formula>
    </cfRule>
    <cfRule type="expression" dxfId="37" priority="10" stopIfTrue="1">
      <formula>O13="Bimestral"</formula>
    </cfRule>
    <cfRule type="expression" dxfId="36" priority="9" stopIfTrue="1">
      <formula>O13="Mensual"</formula>
    </cfRule>
    <cfRule type="expression" dxfId="35" priority="8" stopIfTrue="1">
      <formula>O13="Quincenal"</formula>
    </cfRule>
    <cfRule type="expression" dxfId="34" priority="7" stopIfTrue="1">
      <formula>O13="Trimestral"</formula>
    </cfRule>
    <cfRule type="expression" dxfId="33" priority="6" stopIfTrue="1">
      <formula>O13="Cuatrimestral"</formula>
    </cfRule>
    <cfRule type="expression" dxfId="32" priority="5" stopIfTrue="1">
      <formula>O13="Semestral"</formula>
    </cfRule>
    <cfRule type="expression" dxfId="31" priority="4" stopIfTrue="1">
      <formula>O13="Anual"</formula>
    </cfRule>
  </conditionalFormatting>
  <conditionalFormatting sqref="T13:T162 Y13:Y162 AD13:AD162 AN13:AN162 J14:J162 O14:O162">
    <cfRule type="expression" dxfId="30" priority="646">
      <formula>H13&gt;1</formula>
    </cfRule>
  </conditionalFormatting>
  <dataValidations count="5">
    <dataValidation type="list" allowBlank="1" showInputMessage="1" showErrorMessage="1" sqref="V13:Y162 Q13:T162 AK13:AN162 AA13:AD162 AF13:AI162 I14:J162 G13:H162 L13:M162 N14:O162" xr:uid="{20B70732-8256-1649-87F2-112A2DE71000}">
      <formula1>"Bolívares,Dólares"</formula1>
    </dataValidation>
    <dataValidation type="list" allowBlank="1" showInputMessage="1" showErrorMessage="1" sqref="I13 N13" xr:uid="{CA729222-08FF-CD43-A6E2-FCD21736C66F}">
      <formula1>"Sin impacto,Con impacto"</formula1>
    </dataValidation>
    <dataValidation type="list" allowBlank="1" showInputMessage="1" showErrorMessage="1" sqref="J13 O13" xr:uid="{D6FCCE78-1787-CD48-B556-C5FC7D8EB5AB}">
      <formula1>"Quincenal,Mensual,Bimestral,Trimestral,Cuatrimestral,Semestral,Anual"</formula1>
    </dataValidation>
    <dataValidation type="list" allowBlank="1" showInputMessage="1" showErrorMessage="1" sqref="B8" xr:uid="{EB534989-C9AA-2D49-8BFC-B634549F8ACB}">
      <formula1>"TCR-BCV USD,TCR-BCV EURO,TCR-LIBRE"</formula1>
    </dataValidation>
    <dataValidation type="list" allowBlank="1" showInputMessage="1" showErrorMessage="1" sqref="B7" xr:uid="{FFE417FC-442E-9F42-88F5-D695604821BC}">
      <formula1>"Si,No"</formula1>
    </dataValidation>
  </dataValidations>
  <printOptions headings="1"/>
  <pageMargins left="0.25" right="0.25" top="0.75" bottom="0.75" header="0.3" footer="0.3"/>
  <pageSetup scale="10" orientation="landscape" horizontalDpi="0" verticalDpi="0"/>
  <ignoredErrors>
    <ignoredError sqref="K13 K54:K116" unlockedFormula="1"/>
  </ignoredErrors>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CEA97-7FAB-0748-B049-86FF3444F348}">
  <sheetPr codeName="Hoja13"/>
  <dimension ref="A11:G17"/>
  <sheetViews>
    <sheetView showGridLines="0" zoomScale="120" zoomScaleNormal="120" workbookViewId="0"/>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199</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98A73-F4AE-DA46-B42C-37A7244B1AA7}">
  <sheetPr codeName="Hoja14"/>
  <dimension ref="A1:T163"/>
  <sheetViews>
    <sheetView showGridLines="0" zoomScale="90" zoomScaleNormal="90" workbookViewId="0">
      <selection activeCell="A6" sqref="A6"/>
    </sheetView>
  </sheetViews>
  <sheetFormatPr baseColWidth="10" defaultColWidth="10.83203125" defaultRowHeight="14"/>
  <cols>
    <col min="1" max="2" width="45.83203125" style="59" customWidth="1"/>
    <col min="3" max="4" width="55.83203125" style="59" customWidth="1"/>
    <col min="5" max="5" width="14.5" style="59" customWidth="1"/>
    <col min="6" max="6" width="16.5" style="59" customWidth="1"/>
    <col min="7" max="7" width="5.6640625" style="59" customWidth="1"/>
    <col min="8" max="15" width="10.83203125" style="59"/>
    <col min="16" max="16" width="3.83203125" style="59" customWidth="1"/>
    <col min="17" max="20" width="10.83203125" style="59"/>
    <col min="21" max="21" width="11.5" style="59" bestFit="1" customWidth="1"/>
    <col min="22" max="16384" width="10.83203125" style="59"/>
  </cols>
  <sheetData>
    <row r="1" spans="1:20" ht="80" customHeight="1">
      <c r="H1" s="210"/>
      <c r="I1" s="210"/>
      <c r="J1" s="345"/>
      <c r="K1" s="345"/>
      <c r="L1" s="345"/>
    </row>
    <row r="2" spans="1:20" ht="40" customHeight="1">
      <c r="A2" s="126"/>
      <c r="B2" s="126"/>
      <c r="C2" s="126"/>
      <c r="D2" s="126"/>
      <c r="E2" s="126"/>
      <c r="F2" s="126"/>
    </row>
    <row r="3" spans="1:20" ht="20" customHeight="1">
      <c r="A3" s="126"/>
      <c r="B3" s="126"/>
      <c r="C3" s="126"/>
      <c r="D3" s="126"/>
      <c r="E3" s="126"/>
      <c r="F3" s="126"/>
    </row>
    <row r="4" spans="1:20" ht="16" customHeight="1">
      <c r="A4" s="346" t="s">
        <v>106</v>
      </c>
      <c r="B4" s="346"/>
      <c r="C4" s="137"/>
      <c r="D4" s="137"/>
      <c r="E4" s="138"/>
      <c r="F4" s="138"/>
    </row>
    <row r="5" spans="1:20" ht="20" customHeight="1">
      <c r="A5" s="130" t="s">
        <v>483</v>
      </c>
      <c r="B5" s="143"/>
      <c r="C5" s="268"/>
      <c r="D5" s="139"/>
      <c r="E5" s="138"/>
      <c r="F5" s="138"/>
    </row>
    <row r="6" spans="1:20" s="61" customFormat="1" ht="20" customHeight="1">
      <c r="A6" s="130" t="s">
        <v>498</v>
      </c>
      <c r="B6" s="144"/>
      <c r="C6" s="130"/>
      <c r="D6" s="130"/>
      <c r="E6" s="138"/>
      <c r="F6" s="138"/>
    </row>
    <row r="7" spans="1:20" s="61" customFormat="1" ht="20" customHeight="1">
      <c r="A7" s="203" t="s">
        <v>254</v>
      </c>
      <c r="B7" s="230"/>
      <c r="C7" s="130"/>
      <c r="D7" s="130"/>
      <c r="E7" s="138"/>
      <c r="F7" s="138"/>
    </row>
    <row r="8" spans="1:20" s="23" customFormat="1">
      <c r="A8" s="24"/>
      <c r="B8" s="24"/>
      <c r="C8" s="24"/>
      <c r="D8" s="24"/>
      <c r="E8" s="24"/>
    </row>
    <row r="9" spans="1:20">
      <c r="A9" s="26"/>
      <c r="B9" s="26"/>
      <c r="C9" s="26"/>
      <c r="D9" s="26"/>
      <c r="E9" s="26"/>
      <c r="F9" s="22"/>
    </row>
    <row r="10" spans="1:20" ht="16" customHeight="1">
      <c r="A10" s="330" t="s">
        <v>223</v>
      </c>
      <c r="B10" s="330" t="s">
        <v>221</v>
      </c>
      <c r="C10" s="330" t="s">
        <v>465</v>
      </c>
      <c r="D10" s="330" t="s">
        <v>224</v>
      </c>
      <c r="E10" s="343" t="s">
        <v>116</v>
      </c>
      <c r="F10" s="343" t="s">
        <v>168</v>
      </c>
    </row>
    <row r="11" spans="1:20" ht="16" customHeight="1">
      <c r="A11" s="331"/>
      <c r="B11" s="331"/>
      <c r="C11" s="331"/>
      <c r="D11" s="331"/>
      <c r="E11" s="343"/>
      <c r="F11" s="343"/>
    </row>
    <row r="12" spans="1:20" ht="17" customHeight="1">
      <c r="A12" s="331"/>
      <c r="B12" s="331"/>
      <c r="C12" s="332"/>
      <c r="D12" s="332"/>
      <c r="E12" s="344"/>
      <c r="F12" s="344"/>
    </row>
    <row r="13" spans="1:20" s="62" customFormat="1" ht="19" customHeight="1">
      <c r="A13" s="35"/>
      <c r="B13" s="140"/>
      <c r="C13" s="140"/>
      <c r="D13" s="140"/>
      <c r="E13" s="140"/>
      <c r="F13" s="41"/>
      <c r="N13" s="266" t="s">
        <v>477</v>
      </c>
    </row>
    <row r="14" spans="1:20" s="62" customFormat="1" ht="19" customHeight="1">
      <c r="A14" s="35"/>
      <c r="B14" s="140"/>
      <c r="C14" s="140"/>
      <c r="D14" s="140"/>
      <c r="E14" s="140"/>
      <c r="F14" s="41"/>
      <c r="N14"/>
    </row>
    <row r="15" spans="1:20" s="62" customFormat="1" ht="19" customHeight="1">
      <c r="A15" s="35"/>
      <c r="B15" s="140"/>
      <c r="C15" s="140"/>
      <c r="D15" s="140"/>
      <c r="E15" s="140"/>
      <c r="F15" s="41"/>
      <c r="N15" s="266" t="s">
        <v>478</v>
      </c>
      <c r="T15" s="63"/>
    </row>
    <row r="16" spans="1:20" s="62" customFormat="1" ht="19" customHeight="1">
      <c r="A16" s="35"/>
      <c r="B16" s="140"/>
      <c r="C16" s="140"/>
      <c r="D16" s="140"/>
      <c r="E16" s="140"/>
      <c r="F16" s="41"/>
      <c r="N16"/>
      <c r="T16" s="63"/>
    </row>
    <row r="17" spans="1:20" s="62" customFormat="1" ht="19" customHeight="1">
      <c r="A17" s="35"/>
      <c r="B17" s="140"/>
      <c r="C17" s="140"/>
      <c r="D17" s="140"/>
      <c r="E17" s="140"/>
      <c r="F17" s="41"/>
      <c r="N17" s="266"/>
      <c r="T17" s="63"/>
    </row>
    <row r="18" spans="1:20" s="62" customFormat="1" ht="19" customHeight="1">
      <c r="A18" s="35"/>
      <c r="B18" s="140"/>
      <c r="C18" s="140"/>
      <c r="D18" s="140"/>
      <c r="E18" s="140"/>
      <c r="F18" s="41"/>
      <c r="N18"/>
      <c r="T18" s="63"/>
    </row>
    <row r="19" spans="1:20" s="62" customFormat="1" ht="19" customHeight="1">
      <c r="A19" s="35"/>
      <c r="B19" s="140"/>
      <c r="C19" s="140"/>
      <c r="D19" s="140"/>
      <c r="E19" s="140"/>
      <c r="F19" s="41"/>
      <c r="T19" s="63"/>
    </row>
    <row r="20" spans="1:20" s="62" customFormat="1" ht="19" customHeight="1">
      <c r="A20" s="35"/>
      <c r="B20" s="140"/>
      <c r="C20" s="140"/>
      <c r="D20" s="140"/>
      <c r="E20" s="140"/>
      <c r="F20" s="41"/>
      <c r="T20" s="63"/>
    </row>
    <row r="21" spans="1:20" s="62" customFormat="1" ht="19" customHeight="1">
      <c r="A21" s="35"/>
      <c r="B21" s="140"/>
      <c r="C21" s="140"/>
      <c r="D21" s="140"/>
      <c r="E21" s="140"/>
      <c r="F21" s="41"/>
      <c r="T21" s="63"/>
    </row>
    <row r="22" spans="1:20" s="62" customFormat="1" ht="19" customHeight="1">
      <c r="A22" s="35"/>
      <c r="B22" s="140"/>
      <c r="C22" s="140"/>
      <c r="D22" s="140"/>
      <c r="E22" s="140"/>
      <c r="F22" s="41"/>
      <c r="T22" s="63"/>
    </row>
    <row r="23" spans="1:20" s="62" customFormat="1" ht="19" customHeight="1">
      <c r="A23" s="35"/>
      <c r="B23" s="140"/>
      <c r="C23" s="140"/>
      <c r="D23" s="140"/>
      <c r="E23" s="140"/>
      <c r="F23" s="41"/>
      <c r="I23" s="59"/>
      <c r="T23" s="63"/>
    </row>
    <row r="24" spans="1:20" s="62" customFormat="1" ht="19" customHeight="1">
      <c r="A24" s="35"/>
      <c r="B24" s="140"/>
      <c r="C24" s="140"/>
      <c r="D24" s="140"/>
      <c r="E24" s="140"/>
      <c r="F24" s="41"/>
      <c r="I24" s="59"/>
      <c r="T24" s="63"/>
    </row>
    <row r="25" spans="1:20" s="62" customFormat="1" ht="19" customHeight="1">
      <c r="A25" s="35"/>
      <c r="B25" s="140"/>
      <c r="C25" s="140"/>
      <c r="D25" s="140"/>
      <c r="E25" s="140"/>
      <c r="F25" s="41"/>
      <c r="H25" s="227" t="s">
        <v>258</v>
      </c>
      <c r="I25" s="228" t="s">
        <v>259</v>
      </c>
      <c r="T25" s="63"/>
    </row>
    <row r="26" spans="1:20" s="62" customFormat="1" ht="19" customHeight="1">
      <c r="A26" s="35"/>
      <c r="B26" s="140"/>
      <c r="C26" s="140"/>
      <c r="D26" s="140"/>
      <c r="E26" s="140"/>
      <c r="F26" s="41"/>
      <c r="I26" s="228" t="s">
        <v>260</v>
      </c>
      <c r="T26" s="63"/>
    </row>
    <row r="27" spans="1:20" s="62" customFormat="1" ht="19" customHeight="1">
      <c r="A27" s="35"/>
      <c r="B27" s="140"/>
      <c r="C27" s="140"/>
      <c r="D27" s="140"/>
      <c r="E27" s="140"/>
      <c r="F27" s="41"/>
      <c r="T27" s="63"/>
    </row>
    <row r="28" spans="1:20" s="62" customFormat="1" ht="19" customHeight="1">
      <c r="A28" s="35"/>
      <c r="B28" s="140"/>
      <c r="C28" s="140"/>
      <c r="D28" s="140"/>
      <c r="E28" s="140"/>
      <c r="F28" s="41"/>
      <c r="N28" s="266" t="s">
        <v>479</v>
      </c>
      <c r="T28" s="63"/>
    </row>
    <row r="29" spans="1:20" s="62" customFormat="1" ht="19" customHeight="1">
      <c r="A29" s="35"/>
      <c r="B29" s="140"/>
      <c r="C29" s="140"/>
      <c r="D29" s="140"/>
      <c r="E29" s="140"/>
      <c r="F29" s="41"/>
      <c r="T29" s="63"/>
    </row>
    <row r="30" spans="1:20" s="62" customFormat="1" ht="19" customHeight="1">
      <c r="A30" s="35"/>
      <c r="B30" s="140"/>
      <c r="C30" s="140"/>
      <c r="D30" s="140"/>
      <c r="E30" s="140"/>
      <c r="F30" s="41"/>
      <c r="T30" s="63"/>
    </row>
    <row r="31" spans="1:20" s="62" customFormat="1" ht="19" customHeight="1">
      <c r="A31" s="35"/>
      <c r="B31" s="140"/>
      <c r="C31" s="140"/>
      <c r="D31" s="140"/>
      <c r="E31" s="140"/>
      <c r="F31" s="41"/>
      <c r="T31" s="63"/>
    </row>
    <row r="32" spans="1:20" s="62" customFormat="1" ht="19" customHeight="1">
      <c r="A32" s="35"/>
      <c r="B32" s="140"/>
      <c r="C32" s="140"/>
      <c r="D32" s="140"/>
      <c r="E32" s="140"/>
      <c r="F32" s="41"/>
    </row>
    <row r="33" spans="1:6" s="62" customFormat="1" ht="19" customHeight="1">
      <c r="A33" s="35"/>
      <c r="B33" s="140"/>
      <c r="C33" s="140"/>
      <c r="D33" s="140"/>
      <c r="E33" s="140"/>
      <c r="F33" s="41"/>
    </row>
    <row r="34" spans="1:6" s="62" customFormat="1" ht="19" customHeight="1">
      <c r="A34" s="35"/>
      <c r="B34" s="140"/>
      <c r="C34" s="140"/>
      <c r="D34" s="140"/>
      <c r="E34" s="140"/>
      <c r="F34" s="41"/>
    </row>
    <row r="35" spans="1:6" s="62" customFormat="1" ht="19" customHeight="1">
      <c r="A35" s="35"/>
      <c r="B35" s="140"/>
      <c r="C35" s="140"/>
      <c r="D35" s="140"/>
      <c r="E35" s="140"/>
      <c r="F35" s="41"/>
    </row>
    <row r="36" spans="1:6" s="62" customFormat="1" ht="19" customHeight="1">
      <c r="A36" s="35"/>
      <c r="B36" s="140"/>
      <c r="C36" s="140"/>
      <c r="D36" s="140"/>
      <c r="E36" s="140"/>
      <c r="F36" s="41"/>
    </row>
    <row r="37" spans="1:6" s="62" customFormat="1" ht="19" customHeight="1">
      <c r="A37" s="35"/>
      <c r="B37" s="140"/>
      <c r="C37" s="140"/>
      <c r="D37" s="140"/>
      <c r="E37" s="140"/>
      <c r="F37" s="41"/>
    </row>
    <row r="38" spans="1:6" s="62" customFormat="1" ht="19" customHeight="1">
      <c r="A38" s="35"/>
      <c r="B38" s="140"/>
      <c r="C38" s="140"/>
      <c r="D38" s="140"/>
      <c r="E38" s="140"/>
      <c r="F38" s="41"/>
    </row>
    <row r="39" spans="1:6" s="62" customFormat="1" ht="19" customHeight="1">
      <c r="A39" s="35"/>
      <c r="B39" s="140"/>
      <c r="C39" s="140"/>
      <c r="D39" s="140"/>
      <c r="E39" s="140"/>
      <c r="F39" s="41"/>
    </row>
    <row r="40" spans="1:6" s="62" customFormat="1" ht="19" customHeight="1">
      <c r="A40" s="35"/>
      <c r="B40" s="140"/>
      <c r="C40" s="140"/>
      <c r="D40" s="140"/>
      <c r="E40" s="140"/>
      <c r="F40" s="41"/>
    </row>
    <row r="41" spans="1:6" s="62" customFormat="1" ht="19" customHeight="1">
      <c r="A41" s="35"/>
      <c r="B41" s="140"/>
      <c r="C41" s="140"/>
      <c r="D41" s="140"/>
      <c r="E41" s="140"/>
      <c r="F41" s="41"/>
    </row>
    <row r="42" spans="1:6" s="62" customFormat="1" ht="19" customHeight="1">
      <c r="A42" s="35"/>
      <c r="B42" s="140"/>
      <c r="C42" s="140"/>
      <c r="D42" s="140"/>
      <c r="E42" s="140"/>
      <c r="F42" s="41"/>
    </row>
    <row r="43" spans="1:6" s="62" customFormat="1" ht="19" customHeight="1">
      <c r="A43" s="35"/>
      <c r="B43" s="140"/>
      <c r="C43" s="140"/>
      <c r="D43" s="140"/>
      <c r="E43" s="140"/>
      <c r="F43" s="41"/>
    </row>
    <row r="44" spans="1:6" s="62" customFormat="1" ht="19" customHeight="1">
      <c r="A44" s="35"/>
      <c r="B44" s="140"/>
      <c r="C44" s="140"/>
      <c r="D44" s="140"/>
      <c r="E44" s="140"/>
      <c r="F44" s="41"/>
    </row>
    <row r="45" spans="1:6" s="62" customFormat="1" ht="19" customHeight="1">
      <c r="A45" s="35"/>
      <c r="B45" s="140"/>
      <c r="C45" s="140"/>
      <c r="D45" s="140"/>
      <c r="E45" s="140"/>
      <c r="F45" s="41"/>
    </row>
    <row r="46" spans="1:6" s="62" customFormat="1" ht="19" customHeight="1">
      <c r="A46" s="35"/>
      <c r="B46" s="140"/>
      <c r="C46" s="140"/>
      <c r="D46" s="140"/>
      <c r="E46" s="140"/>
      <c r="F46" s="41"/>
    </row>
    <row r="47" spans="1:6" s="62" customFormat="1" ht="19" customHeight="1">
      <c r="A47" s="35"/>
      <c r="B47" s="140"/>
      <c r="C47" s="140"/>
      <c r="D47" s="140"/>
      <c r="E47" s="140"/>
      <c r="F47" s="41"/>
    </row>
    <row r="48" spans="1:6" s="62" customFormat="1" ht="19" customHeight="1">
      <c r="A48" s="35"/>
      <c r="B48" s="140"/>
      <c r="C48" s="140"/>
      <c r="D48" s="140"/>
      <c r="E48" s="140"/>
      <c r="F48" s="41"/>
    </row>
    <row r="49" spans="1:6" s="62" customFormat="1" ht="19" customHeight="1">
      <c r="A49" s="35"/>
      <c r="B49" s="140"/>
      <c r="C49" s="140"/>
      <c r="D49" s="140"/>
      <c r="E49" s="140"/>
      <c r="F49" s="41"/>
    </row>
    <row r="50" spans="1:6" s="62" customFormat="1" ht="19" customHeight="1">
      <c r="A50" s="35"/>
      <c r="B50" s="140"/>
      <c r="C50" s="140"/>
      <c r="D50" s="140"/>
      <c r="E50" s="140"/>
      <c r="F50" s="41"/>
    </row>
    <row r="51" spans="1:6" s="62" customFormat="1" ht="19" customHeight="1">
      <c r="A51" s="35"/>
      <c r="B51" s="140"/>
      <c r="C51" s="140"/>
      <c r="D51" s="140"/>
      <c r="E51" s="140"/>
      <c r="F51" s="41"/>
    </row>
    <row r="52" spans="1:6" s="62" customFormat="1" ht="19" customHeight="1">
      <c r="A52" s="35"/>
      <c r="B52" s="140"/>
      <c r="C52" s="140"/>
      <c r="D52" s="140"/>
      <c r="E52" s="140"/>
      <c r="F52" s="41"/>
    </row>
    <row r="53" spans="1:6" s="62" customFormat="1" ht="19" customHeight="1">
      <c r="A53" s="35"/>
      <c r="B53" s="140"/>
      <c r="C53" s="140"/>
      <c r="D53" s="140"/>
      <c r="E53" s="140"/>
      <c r="F53" s="41"/>
    </row>
    <row r="54" spans="1:6" s="62" customFormat="1" ht="19" customHeight="1">
      <c r="A54" s="35"/>
      <c r="B54" s="140"/>
      <c r="C54" s="140"/>
      <c r="D54" s="140"/>
      <c r="E54" s="140"/>
      <c r="F54" s="41"/>
    </row>
    <row r="55" spans="1:6" s="62" customFormat="1" ht="19" customHeight="1">
      <c r="A55" s="35"/>
      <c r="B55" s="140"/>
      <c r="C55" s="140"/>
      <c r="D55" s="140"/>
      <c r="E55" s="140"/>
      <c r="F55" s="41"/>
    </row>
    <row r="56" spans="1:6" s="62" customFormat="1" ht="19" customHeight="1">
      <c r="A56" s="35"/>
      <c r="B56" s="140"/>
      <c r="C56" s="140"/>
      <c r="D56" s="140"/>
      <c r="E56" s="140"/>
      <c r="F56" s="41"/>
    </row>
    <row r="57" spans="1:6" s="62" customFormat="1" ht="19" customHeight="1">
      <c r="A57" s="35"/>
      <c r="B57" s="140"/>
      <c r="C57" s="140"/>
      <c r="D57" s="140"/>
      <c r="E57" s="140"/>
      <c r="F57" s="41"/>
    </row>
    <row r="58" spans="1:6" s="62" customFormat="1" ht="19" customHeight="1">
      <c r="A58" s="35"/>
      <c r="B58" s="140"/>
      <c r="C58" s="140"/>
      <c r="D58" s="140"/>
      <c r="E58" s="140"/>
      <c r="F58" s="41"/>
    </row>
    <row r="59" spans="1:6" s="62" customFormat="1" ht="19" customHeight="1">
      <c r="A59" s="35"/>
      <c r="B59" s="140"/>
      <c r="C59" s="140"/>
      <c r="D59" s="140"/>
      <c r="E59" s="140"/>
      <c r="F59" s="41"/>
    </row>
    <row r="60" spans="1:6" s="62" customFormat="1" ht="19" customHeight="1">
      <c r="A60" s="35"/>
      <c r="B60" s="140"/>
      <c r="C60" s="140"/>
      <c r="D60" s="140"/>
      <c r="E60" s="140"/>
      <c r="F60" s="41"/>
    </row>
    <row r="61" spans="1:6" s="62" customFormat="1" ht="19" customHeight="1">
      <c r="A61" s="35"/>
      <c r="B61" s="140"/>
      <c r="C61" s="140"/>
      <c r="D61" s="140"/>
      <c r="E61" s="140"/>
      <c r="F61" s="41"/>
    </row>
    <row r="62" spans="1:6" s="62" customFormat="1" ht="19" customHeight="1">
      <c r="A62" s="35"/>
      <c r="B62" s="140"/>
      <c r="C62" s="140"/>
      <c r="D62" s="140"/>
      <c r="E62" s="140"/>
      <c r="F62" s="41"/>
    </row>
    <row r="63" spans="1:6" s="62" customFormat="1" ht="19" customHeight="1">
      <c r="A63" s="35"/>
      <c r="B63" s="140"/>
      <c r="C63" s="140"/>
      <c r="D63" s="140"/>
      <c r="E63" s="140"/>
      <c r="F63" s="41"/>
    </row>
    <row r="64" spans="1:6" s="62" customFormat="1" ht="19" customHeight="1">
      <c r="A64" s="35"/>
      <c r="B64" s="140"/>
      <c r="C64" s="140"/>
      <c r="D64" s="140"/>
      <c r="E64" s="140"/>
      <c r="F64" s="41"/>
    </row>
    <row r="65" spans="1:6" s="62" customFormat="1" ht="19" customHeight="1">
      <c r="A65" s="35"/>
      <c r="B65" s="140"/>
      <c r="C65" s="140"/>
      <c r="D65" s="140"/>
      <c r="E65" s="140"/>
      <c r="F65" s="41"/>
    </row>
    <row r="66" spans="1:6" s="62" customFormat="1" ht="19" customHeight="1">
      <c r="A66" s="35"/>
      <c r="B66" s="140"/>
      <c r="C66" s="140"/>
      <c r="D66" s="140"/>
      <c r="E66" s="140"/>
      <c r="F66" s="41"/>
    </row>
    <row r="67" spans="1:6" s="62" customFormat="1" ht="19" customHeight="1">
      <c r="A67" s="35"/>
      <c r="B67" s="140"/>
      <c r="C67" s="140"/>
      <c r="D67" s="140"/>
      <c r="E67" s="140"/>
      <c r="F67" s="41"/>
    </row>
    <row r="68" spans="1:6" s="62" customFormat="1" ht="19" customHeight="1">
      <c r="A68" s="35"/>
      <c r="B68" s="140"/>
      <c r="C68" s="140"/>
      <c r="D68" s="140"/>
      <c r="E68" s="140"/>
      <c r="F68" s="41"/>
    </row>
    <row r="69" spans="1:6" s="62" customFormat="1" ht="19" customHeight="1">
      <c r="A69" s="35"/>
      <c r="B69" s="140"/>
      <c r="C69" s="140"/>
      <c r="D69" s="140"/>
      <c r="E69" s="140"/>
      <c r="F69" s="41"/>
    </row>
    <row r="70" spans="1:6" s="62" customFormat="1" ht="19" customHeight="1">
      <c r="A70" s="35"/>
      <c r="B70" s="140"/>
      <c r="C70" s="140"/>
      <c r="D70" s="140"/>
      <c r="E70" s="140"/>
      <c r="F70" s="41"/>
    </row>
    <row r="71" spans="1:6" s="62" customFormat="1" ht="19" customHeight="1">
      <c r="A71" s="35"/>
      <c r="B71" s="140"/>
      <c r="C71" s="140"/>
      <c r="D71" s="140"/>
      <c r="E71" s="140"/>
      <c r="F71" s="41"/>
    </row>
    <row r="72" spans="1:6" s="62" customFormat="1" ht="19" customHeight="1">
      <c r="A72" s="35"/>
      <c r="B72" s="140"/>
      <c r="C72" s="140"/>
      <c r="D72" s="140"/>
      <c r="E72" s="140"/>
      <c r="F72" s="41"/>
    </row>
    <row r="73" spans="1:6" s="62" customFormat="1" ht="19" customHeight="1">
      <c r="A73" s="35"/>
      <c r="B73" s="140"/>
      <c r="C73" s="140"/>
      <c r="D73" s="140"/>
      <c r="E73" s="140"/>
      <c r="F73" s="41"/>
    </row>
    <row r="74" spans="1:6" s="62" customFormat="1" ht="19" customHeight="1">
      <c r="A74" s="35"/>
      <c r="B74" s="140"/>
      <c r="C74" s="140"/>
      <c r="D74" s="140"/>
      <c r="E74" s="140"/>
      <c r="F74" s="41"/>
    </row>
    <row r="75" spans="1:6" s="62" customFormat="1" ht="19" customHeight="1">
      <c r="A75" s="35"/>
      <c r="B75" s="140"/>
      <c r="C75" s="140"/>
      <c r="D75" s="140"/>
      <c r="E75" s="140"/>
      <c r="F75" s="41"/>
    </row>
    <row r="76" spans="1:6" s="62" customFormat="1" ht="19" customHeight="1">
      <c r="A76" s="35"/>
      <c r="B76" s="140"/>
      <c r="C76" s="140"/>
      <c r="D76" s="140"/>
      <c r="E76" s="140"/>
      <c r="F76" s="41"/>
    </row>
    <row r="77" spans="1:6" s="62" customFormat="1" ht="19" customHeight="1">
      <c r="A77" s="35"/>
      <c r="B77" s="140"/>
      <c r="C77" s="140"/>
      <c r="D77" s="140"/>
      <c r="E77" s="140"/>
      <c r="F77" s="41"/>
    </row>
    <row r="78" spans="1:6" s="62" customFormat="1" ht="19" customHeight="1">
      <c r="A78" s="35"/>
      <c r="B78" s="140"/>
      <c r="C78" s="140"/>
      <c r="D78" s="140"/>
      <c r="E78" s="140"/>
      <c r="F78" s="41"/>
    </row>
    <row r="79" spans="1:6" s="62" customFormat="1" ht="19" customHeight="1">
      <c r="A79" s="35"/>
      <c r="B79" s="140"/>
      <c r="C79" s="140"/>
      <c r="D79" s="140"/>
      <c r="E79" s="140"/>
      <c r="F79" s="41"/>
    </row>
    <row r="80" spans="1:6" s="62" customFormat="1" ht="19" customHeight="1">
      <c r="A80" s="35"/>
      <c r="B80" s="140"/>
      <c r="C80" s="140"/>
      <c r="D80" s="140"/>
      <c r="E80" s="140"/>
      <c r="F80" s="41"/>
    </row>
    <row r="81" spans="1:6" s="62" customFormat="1" ht="19" customHeight="1">
      <c r="A81" s="35"/>
      <c r="B81" s="140"/>
      <c r="C81" s="140"/>
      <c r="D81" s="140"/>
      <c r="E81" s="140"/>
      <c r="F81" s="41"/>
    </row>
    <row r="82" spans="1:6" s="62" customFormat="1" ht="19" customHeight="1">
      <c r="A82" s="35"/>
      <c r="B82" s="140"/>
      <c r="C82" s="140"/>
      <c r="D82" s="140"/>
      <c r="E82" s="140"/>
      <c r="F82" s="41"/>
    </row>
    <row r="83" spans="1:6" s="62" customFormat="1" ht="19" customHeight="1">
      <c r="A83" s="35"/>
      <c r="B83" s="140"/>
      <c r="C83" s="140"/>
      <c r="D83" s="140"/>
      <c r="E83" s="140"/>
      <c r="F83" s="41"/>
    </row>
    <row r="84" spans="1:6" s="62" customFormat="1" ht="19" customHeight="1">
      <c r="A84" s="35"/>
      <c r="B84" s="140"/>
      <c r="C84" s="140"/>
      <c r="D84" s="140"/>
      <c r="E84" s="140"/>
      <c r="F84" s="41"/>
    </row>
    <row r="85" spans="1:6" s="62" customFormat="1" ht="19" customHeight="1">
      <c r="A85" s="35"/>
      <c r="B85" s="140"/>
      <c r="C85" s="140"/>
      <c r="D85" s="140"/>
      <c r="E85" s="140"/>
      <c r="F85" s="41"/>
    </row>
    <row r="86" spans="1:6" s="62" customFormat="1" ht="19" customHeight="1">
      <c r="A86" s="35"/>
      <c r="B86" s="140"/>
      <c r="C86" s="140"/>
      <c r="D86" s="140"/>
      <c r="E86" s="140"/>
      <c r="F86" s="41"/>
    </row>
    <row r="87" spans="1:6" s="62" customFormat="1" ht="19" customHeight="1">
      <c r="A87" s="35"/>
      <c r="B87" s="140"/>
      <c r="C87" s="140"/>
      <c r="D87" s="140"/>
      <c r="E87" s="140"/>
      <c r="F87" s="41"/>
    </row>
    <row r="88" spans="1:6" s="62" customFormat="1" ht="19" customHeight="1">
      <c r="A88" s="35"/>
      <c r="B88" s="140"/>
      <c r="C88" s="140"/>
      <c r="D88" s="140"/>
      <c r="E88" s="140"/>
      <c r="F88" s="41"/>
    </row>
    <row r="89" spans="1:6" s="62" customFormat="1" ht="19" customHeight="1">
      <c r="A89" s="35"/>
      <c r="B89" s="140"/>
      <c r="C89" s="140"/>
      <c r="D89" s="140"/>
      <c r="E89" s="140"/>
      <c r="F89" s="41"/>
    </row>
    <row r="90" spans="1:6" s="62" customFormat="1" ht="19" customHeight="1">
      <c r="A90" s="35"/>
      <c r="B90" s="140"/>
      <c r="C90" s="140"/>
      <c r="D90" s="140"/>
      <c r="E90" s="140"/>
      <c r="F90" s="41"/>
    </row>
    <row r="91" spans="1:6" s="62" customFormat="1" ht="19" customHeight="1">
      <c r="A91" s="35"/>
      <c r="B91" s="140"/>
      <c r="C91" s="140"/>
      <c r="D91" s="140"/>
      <c r="E91" s="140"/>
      <c r="F91" s="41"/>
    </row>
    <row r="92" spans="1:6" s="62" customFormat="1" ht="19" customHeight="1">
      <c r="A92" s="35"/>
      <c r="B92" s="140"/>
      <c r="C92" s="140"/>
      <c r="D92" s="140"/>
      <c r="E92" s="140"/>
      <c r="F92" s="41"/>
    </row>
    <row r="93" spans="1:6" s="62" customFormat="1" ht="19" customHeight="1">
      <c r="A93" s="35"/>
      <c r="B93" s="140"/>
      <c r="C93" s="140"/>
      <c r="D93" s="140"/>
      <c r="E93" s="140"/>
      <c r="F93" s="41"/>
    </row>
    <row r="94" spans="1:6" s="62" customFormat="1" ht="19" customHeight="1">
      <c r="A94" s="35"/>
      <c r="B94" s="140"/>
      <c r="C94" s="140"/>
      <c r="D94" s="140"/>
      <c r="E94" s="140"/>
      <c r="F94" s="41"/>
    </row>
    <row r="95" spans="1:6" s="62" customFormat="1" ht="19" customHeight="1">
      <c r="A95" s="35"/>
      <c r="B95" s="140"/>
      <c r="C95" s="140"/>
      <c r="D95" s="140"/>
      <c r="E95" s="140"/>
      <c r="F95" s="41"/>
    </row>
    <row r="96" spans="1:6" s="62" customFormat="1" ht="19" customHeight="1">
      <c r="A96" s="35"/>
      <c r="B96" s="140"/>
      <c r="C96" s="140"/>
      <c r="D96" s="140"/>
      <c r="E96" s="140"/>
      <c r="F96" s="41"/>
    </row>
    <row r="97" spans="1:6" s="62" customFormat="1" ht="19" customHeight="1">
      <c r="A97" s="35"/>
      <c r="B97" s="140"/>
      <c r="C97" s="140"/>
      <c r="D97" s="140"/>
      <c r="E97" s="140"/>
      <c r="F97" s="41"/>
    </row>
    <row r="98" spans="1:6" s="62" customFormat="1" ht="19" customHeight="1">
      <c r="A98" s="35"/>
      <c r="B98" s="140"/>
      <c r="C98" s="140"/>
      <c r="D98" s="140"/>
      <c r="E98" s="140"/>
      <c r="F98" s="41"/>
    </row>
    <row r="99" spans="1:6" s="62" customFormat="1" ht="19" customHeight="1">
      <c r="A99" s="35"/>
      <c r="B99" s="140"/>
      <c r="C99" s="140"/>
      <c r="D99" s="140"/>
      <c r="E99" s="140"/>
      <c r="F99" s="41"/>
    </row>
    <row r="100" spans="1:6" s="62" customFormat="1" ht="19" customHeight="1">
      <c r="A100" s="35"/>
      <c r="B100" s="140"/>
      <c r="C100" s="140"/>
      <c r="D100" s="140"/>
      <c r="E100" s="140"/>
      <c r="F100" s="41"/>
    </row>
    <row r="101" spans="1:6" s="62" customFormat="1" ht="19" customHeight="1">
      <c r="A101" s="35"/>
      <c r="B101" s="140"/>
      <c r="C101" s="140"/>
      <c r="D101" s="140"/>
      <c r="E101" s="140"/>
      <c r="F101" s="41"/>
    </row>
    <row r="102" spans="1:6" s="62" customFormat="1" ht="19" customHeight="1">
      <c r="A102" s="35"/>
      <c r="B102" s="140"/>
      <c r="C102" s="140"/>
      <c r="D102" s="140"/>
      <c r="E102" s="140"/>
      <c r="F102" s="41"/>
    </row>
    <row r="103" spans="1:6" s="62" customFormat="1" ht="19" customHeight="1">
      <c r="A103" s="35"/>
      <c r="B103" s="140"/>
      <c r="C103" s="140"/>
      <c r="D103" s="140"/>
      <c r="E103" s="140"/>
      <c r="F103" s="41"/>
    </row>
    <row r="104" spans="1:6" s="62" customFormat="1" ht="19" customHeight="1">
      <c r="A104" s="35"/>
      <c r="B104" s="140"/>
      <c r="C104" s="140"/>
      <c r="D104" s="140"/>
      <c r="E104" s="140"/>
      <c r="F104" s="41"/>
    </row>
    <row r="105" spans="1:6" s="62" customFormat="1" ht="19" customHeight="1">
      <c r="A105" s="35"/>
      <c r="B105" s="140"/>
      <c r="C105" s="140"/>
      <c r="D105" s="140"/>
      <c r="E105" s="140"/>
      <c r="F105" s="41"/>
    </row>
    <row r="106" spans="1:6" s="62" customFormat="1" ht="19" customHeight="1">
      <c r="A106" s="35"/>
      <c r="B106" s="140"/>
      <c r="C106" s="140"/>
      <c r="D106" s="140"/>
      <c r="E106" s="140"/>
      <c r="F106" s="41"/>
    </row>
    <row r="107" spans="1:6" s="62" customFormat="1" ht="19" customHeight="1">
      <c r="A107" s="35"/>
      <c r="B107" s="140"/>
      <c r="C107" s="140"/>
      <c r="D107" s="140"/>
      <c r="E107" s="140"/>
      <c r="F107" s="41"/>
    </row>
    <row r="108" spans="1:6" s="62" customFormat="1" ht="19" customHeight="1">
      <c r="A108" s="35"/>
      <c r="B108" s="140"/>
      <c r="C108" s="140"/>
      <c r="D108" s="140"/>
      <c r="E108" s="140"/>
      <c r="F108" s="41"/>
    </row>
    <row r="109" spans="1:6" s="62" customFormat="1" ht="19" customHeight="1">
      <c r="A109" s="35"/>
      <c r="B109" s="140"/>
      <c r="C109" s="140"/>
      <c r="D109" s="140"/>
      <c r="E109" s="140"/>
      <c r="F109" s="41"/>
    </row>
    <row r="110" spans="1:6" s="62" customFormat="1" ht="19" customHeight="1">
      <c r="A110" s="35"/>
      <c r="B110" s="140"/>
      <c r="C110" s="140"/>
      <c r="D110" s="140"/>
      <c r="E110" s="140"/>
      <c r="F110" s="41"/>
    </row>
    <row r="111" spans="1:6" s="62" customFormat="1" ht="19" customHeight="1">
      <c r="A111" s="35"/>
      <c r="B111" s="140"/>
      <c r="C111" s="140"/>
      <c r="D111" s="140"/>
      <c r="E111" s="140"/>
      <c r="F111" s="41"/>
    </row>
    <row r="112" spans="1:6" s="62" customFormat="1" ht="19" customHeight="1">
      <c r="A112" s="35"/>
      <c r="B112" s="140"/>
      <c r="C112" s="140"/>
      <c r="D112" s="140"/>
      <c r="E112" s="140"/>
      <c r="F112" s="41"/>
    </row>
    <row r="113" spans="1:6" s="62" customFormat="1" ht="19" customHeight="1">
      <c r="A113" s="35"/>
      <c r="B113" s="140"/>
      <c r="C113" s="140"/>
      <c r="D113" s="140"/>
      <c r="E113" s="140"/>
      <c r="F113" s="41"/>
    </row>
    <row r="114" spans="1:6" s="62" customFormat="1" ht="19" customHeight="1">
      <c r="A114" s="35"/>
      <c r="B114" s="140"/>
      <c r="C114" s="140"/>
      <c r="D114" s="140"/>
      <c r="E114" s="140"/>
      <c r="F114" s="41"/>
    </row>
    <row r="115" spans="1:6" s="62" customFormat="1" ht="19" customHeight="1">
      <c r="A115" s="35"/>
      <c r="B115" s="140"/>
      <c r="C115" s="140"/>
      <c r="D115" s="140"/>
      <c r="E115" s="140"/>
      <c r="F115" s="41"/>
    </row>
    <row r="116" spans="1:6" s="62" customFormat="1" ht="19" customHeight="1">
      <c r="A116" s="35"/>
      <c r="B116" s="140"/>
      <c r="C116" s="140"/>
      <c r="D116" s="140"/>
      <c r="E116" s="140"/>
      <c r="F116" s="41"/>
    </row>
    <row r="117" spans="1:6" s="62" customFormat="1" ht="19" customHeight="1">
      <c r="A117" s="35"/>
      <c r="B117" s="140"/>
      <c r="C117" s="140"/>
      <c r="D117" s="140"/>
      <c r="E117" s="140"/>
      <c r="F117" s="41"/>
    </row>
    <row r="118" spans="1:6" s="62" customFormat="1" ht="19" customHeight="1">
      <c r="A118" s="35"/>
      <c r="B118" s="140"/>
      <c r="C118" s="140"/>
      <c r="D118" s="140"/>
      <c r="E118" s="140"/>
      <c r="F118" s="41"/>
    </row>
    <row r="119" spans="1:6" s="62" customFormat="1" ht="19" customHeight="1">
      <c r="A119" s="35"/>
      <c r="B119" s="140"/>
      <c r="C119" s="140"/>
      <c r="D119" s="140"/>
      <c r="E119" s="140"/>
      <c r="F119" s="41"/>
    </row>
    <row r="120" spans="1:6" s="62" customFormat="1" ht="19" customHeight="1">
      <c r="A120" s="35"/>
      <c r="B120" s="140"/>
      <c r="C120" s="140"/>
      <c r="D120" s="140"/>
      <c r="E120" s="140"/>
      <c r="F120" s="41"/>
    </row>
    <row r="121" spans="1:6" s="62" customFormat="1" ht="19" customHeight="1">
      <c r="A121" s="35"/>
      <c r="B121" s="140"/>
      <c r="C121" s="140"/>
      <c r="D121" s="140"/>
      <c r="E121" s="140"/>
      <c r="F121" s="41"/>
    </row>
    <row r="122" spans="1:6" s="62" customFormat="1" ht="19" customHeight="1">
      <c r="A122" s="35"/>
      <c r="B122" s="140"/>
      <c r="C122" s="140"/>
      <c r="D122" s="140"/>
      <c r="E122" s="140"/>
      <c r="F122" s="41"/>
    </row>
    <row r="123" spans="1:6" s="62" customFormat="1" ht="19" customHeight="1">
      <c r="A123" s="35"/>
      <c r="B123" s="140"/>
      <c r="C123" s="140"/>
      <c r="D123" s="140"/>
      <c r="E123" s="140"/>
      <c r="F123" s="41"/>
    </row>
    <row r="124" spans="1:6" s="62" customFormat="1" ht="19" customHeight="1">
      <c r="A124" s="35"/>
      <c r="B124" s="140"/>
      <c r="C124" s="140"/>
      <c r="D124" s="140"/>
      <c r="E124" s="140"/>
      <c r="F124" s="41"/>
    </row>
    <row r="125" spans="1:6" s="62" customFormat="1" ht="19" customHeight="1">
      <c r="A125" s="35"/>
      <c r="B125" s="140"/>
      <c r="C125" s="140"/>
      <c r="D125" s="140"/>
      <c r="E125" s="140"/>
      <c r="F125" s="41"/>
    </row>
    <row r="126" spans="1:6" s="62" customFormat="1" ht="19" customHeight="1">
      <c r="A126" s="35"/>
      <c r="B126" s="140"/>
      <c r="C126" s="140"/>
      <c r="D126" s="140"/>
      <c r="E126" s="140"/>
      <c r="F126" s="41"/>
    </row>
    <row r="127" spans="1:6" s="62" customFormat="1" ht="19" customHeight="1">
      <c r="A127" s="35"/>
      <c r="B127" s="140"/>
      <c r="C127" s="140"/>
      <c r="D127" s="140"/>
      <c r="E127" s="140"/>
      <c r="F127" s="41"/>
    </row>
    <row r="128" spans="1:6" s="62" customFormat="1" ht="19" customHeight="1">
      <c r="A128" s="35"/>
      <c r="B128" s="140"/>
      <c r="C128" s="140"/>
      <c r="D128" s="140"/>
      <c r="E128" s="140"/>
      <c r="F128" s="41"/>
    </row>
    <row r="129" spans="1:6" s="62" customFormat="1" ht="19" customHeight="1">
      <c r="A129" s="35"/>
      <c r="B129" s="140"/>
      <c r="C129" s="140"/>
      <c r="D129" s="140"/>
      <c r="E129" s="140"/>
      <c r="F129" s="41"/>
    </row>
    <row r="130" spans="1:6" s="62" customFormat="1" ht="19" customHeight="1">
      <c r="A130" s="35"/>
      <c r="B130" s="140"/>
      <c r="C130" s="140"/>
      <c r="D130" s="140"/>
      <c r="E130" s="140"/>
      <c r="F130" s="41"/>
    </row>
    <row r="131" spans="1:6" s="62" customFormat="1" ht="19" customHeight="1">
      <c r="A131" s="35"/>
      <c r="B131" s="140"/>
      <c r="C131" s="140"/>
      <c r="D131" s="140"/>
      <c r="E131" s="140"/>
      <c r="F131" s="41"/>
    </row>
    <row r="132" spans="1:6" s="62" customFormat="1" ht="19" customHeight="1">
      <c r="A132" s="35"/>
      <c r="B132" s="140"/>
      <c r="C132" s="140"/>
      <c r="D132" s="140"/>
      <c r="E132" s="140"/>
      <c r="F132" s="41"/>
    </row>
    <row r="133" spans="1:6" s="62" customFormat="1" ht="19" customHeight="1">
      <c r="A133" s="35"/>
      <c r="B133" s="140"/>
      <c r="C133" s="140"/>
      <c r="D133" s="140"/>
      <c r="E133" s="140"/>
      <c r="F133" s="41"/>
    </row>
    <row r="134" spans="1:6" s="62" customFormat="1" ht="19" customHeight="1">
      <c r="A134" s="35"/>
      <c r="B134" s="140"/>
      <c r="C134" s="140"/>
      <c r="D134" s="140"/>
      <c r="E134" s="140"/>
      <c r="F134" s="41"/>
    </row>
    <row r="135" spans="1:6" s="62" customFormat="1" ht="19" customHeight="1">
      <c r="A135" s="35"/>
      <c r="B135" s="140"/>
      <c r="C135" s="140"/>
      <c r="D135" s="140"/>
      <c r="E135" s="140"/>
      <c r="F135" s="41"/>
    </row>
    <row r="136" spans="1:6" s="62" customFormat="1" ht="19" customHeight="1">
      <c r="A136" s="35"/>
      <c r="B136" s="140"/>
      <c r="C136" s="140"/>
      <c r="D136" s="140"/>
      <c r="E136" s="140"/>
      <c r="F136" s="41"/>
    </row>
    <row r="137" spans="1:6" s="62" customFormat="1" ht="19" customHeight="1">
      <c r="A137" s="35"/>
      <c r="B137" s="140"/>
      <c r="C137" s="140"/>
      <c r="D137" s="140"/>
      <c r="E137" s="140"/>
      <c r="F137" s="41"/>
    </row>
    <row r="138" spans="1:6" s="62" customFormat="1" ht="19" customHeight="1">
      <c r="A138" s="35"/>
      <c r="B138" s="140"/>
      <c r="C138" s="140"/>
      <c r="D138" s="140"/>
      <c r="E138" s="140"/>
      <c r="F138" s="41"/>
    </row>
    <row r="139" spans="1:6" s="62" customFormat="1" ht="19" customHeight="1">
      <c r="A139" s="35"/>
      <c r="B139" s="140"/>
      <c r="C139" s="140"/>
      <c r="D139" s="140"/>
      <c r="E139" s="140"/>
      <c r="F139" s="41"/>
    </row>
    <row r="140" spans="1:6" s="62" customFormat="1" ht="19" customHeight="1">
      <c r="A140" s="35"/>
      <c r="B140" s="140"/>
      <c r="C140" s="140"/>
      <c r="D140" s="140"/>
      <c r="E140" s="140"/>
      <c r="F140" s="41"/>
    </row>
    <row r="141" spans="1:6" s="62" customFormat="1" ht="19" customHeight="1">
      <c r="A141" s="35"/>
      <c r="B141" s="140"/>
      <c r="C141" s="140"/>
      <c r="D141" s="140"/>
      <c r="E141" s="140"/>
      <c r="F141" s="41"/>
    </row>
    <row r="142" spans="1:6" s="62" customFormat="1" ht="19" customHeight="1">
      <c r="A142" s="35"/>
      <c r="B142" s="140"/>
      <c r="C142" s="140"/>
      <c r="D142" s="140"/>
      <c r="E142" s="140"/>
      <c r="F142" s="41"/>
    </row>
    <row r="143" spans="1:6" s="62" customFormat="1" ht="19" customHeight="1">
      <c r="A143" s="35"/>
      <c r="B143" s="140"/>
      <c r="C143" s="140"/>
      <c r="D143" s="140"/>
      <c r="E143" s="140"/>
      <c r="F143" s="41"/>
    </row>
    <row r="144" spans="1:6" s="62" customFormat="1" ht="19" customHeight="1">
      <c r="A144" s="35"/>
      <c r="B144" s="140"/>
      <c r="C144" s="140"/>
      <c r="D144" s="140"/>
      <c r="E144" s="140"/>
      <c r="F144" s="41"/>
    </row>
    <row r="145" spans="1:6" s="62" customFormat="1" ht="19" customHeight="1">
      <c r="A145" s="35"/>
      <c r="B145" s="140"/>
      <c r="C145" s="140"/>
      <c r="D145" s="140"/>
      <c r="E145" s="140"/>
      <c r="F145" s="41"/>
    </row>
    <row r="146" spans="1:6" s="62" customFormat="1" ht="19" customHeight="1">
      <c r="A146" s="35"/>
      <c r="B146" s="140"/>
      <c r="C146" s="140"/>
      <c r="D146" s="140"/>
      <c r="E146" s="140"/>
      <c r="F146" s="41"/>
    </row>
    <row r="147" spans="1:6" s="62" customFormat="1" ht="19" customHeight="1">
      <c r="A147" s="35"/>
      <c r="B147" s="140"/>
      <c r="C147" s="140"/>
      <c r="D147" s="140"/>
      <c r="E147" s="140"/>
      <c r="F147" s="41"/>
    </row>
    <row r="148" spans="1:6" s="62" customFormat="1" ht="19" customHeight="1">
      <c r="A148" s="35"/>
      <c r="B148" s="140"/>
      <c r="C148" s="140"/>
      <c r="D148" s="140"/>
      <c r="E148" s="140"/>
      <c r="F148" s="41"/>
    </row>
    <row r="149" spans="1:6" s="62" customFormat="1" ht="19" customHeight="1">
      <c r="A149" s="35"/>
      <c r="B149" s="140"/>
      <c r="C149" s="140"/>
      <c r="D149" s="140"/>
      <c r="E149" s="140"/>
      <c r="F149" s="41"/>
    </row>
    <row r="150" spans="1:6" s="62" customFormat="1" ht="19" customHeight="1">
      <c r="A150" s="35"/>
      <c r="B150" s="140"/>
      <c r="C150" s="140"/>
      <c r="D150" s="140"/>
      <c r="E150" s="140"/>
      <c r="F150" s="41"/>
    </row>
    <row r="151" spans="1:6" s="62" customFormat="1" ht="19" customHeight="1">
      <c r="A151" s="35"/>
      <c r="B151" s="140"/>
      <c r="C151" s="140"/>
      <c r="D151" s="140"/>
      <c r="E151" s="140"/>
      <c r="F151" s="41"/>
    </row>
    <row r="152" spans="1:6" s="62" customFormat="1" ht="19" customHeight="1">
      <c r="A152" s="35"/>
      <c r="B152" s="140"/>
      <c r="C152" s="140"/>
      <c r="D152" s="140"/>
      <c r="E152" s="140"/>
      <c r="F152" s="41"/>
    </row>
    <row r="153" spans="1:6" s="62" customFormat="1" ht="19" customHeight="1">
      <c r="A153" s="35"/>
      <c r="B153" s="140"/>
      <c r="C153" s="140"/>
      <c r="D153" s="140"/>
      <c r="E153" s="140"/>
      <c r="F153" s="41"/>
    </row>
    <row r="154" spans="1:6" s="62" customFormat="1" ht="19" customHeight="1">
      <c r="A154" s="35"/>
      <c r="B154" s="140"/>
      <c r="C154" s="140"/>
      <c r="D154" s="140"/>
      <c r="E154" s="140"/>
      <c r="F154" s="41"/>
    </row>
    <row r="155" spans="1:6" s="62" customFormat="1" ht="19" customHeight="1">
      <c r="A155" s="35"/>
      <c r="B155" s="140"/>
      <c r="C155" s="140"/>
      <c r="D155" s="140"/>
      <c r="E155" s="140"/>
      <c r="F155" s="41"/>
    </row>
    <row r="156" spans="1:6" s="62" customFormat="1" ht="19" customHeight="1">
      <c r="A156" s="35"/>
      <c r="B156" s="140"/>
      <c r="C156" s="140"/>
      <c r="D156" s="140"/>
      <c r="E156" s="140"/>
      <c r="F156" s="41"/>
    </row>
    <row r="157" spans="1:6" s="62" customFormat="1" ht="19" customHeight="1">
      <c r="A157" s="35"/>
      <c r="B157" s="140"/>
      <c r="C157" s="140"/>
      <c r="D157" s="140"/>
      <c r="E157" s="140"/>
      <c r="F157" s="41"/>
    </row>
    <row r="158" spans="1:6" s="62" customFormat="1" ht="19" customHeight="1">
      <c r="A158" s="35"/>
      <c r="B158" s="140"/>
      <c r="C158" s="140"/>
      <c r="D158" s="140"/>
      <c r="E158" s="140"/>
      <c r="F158" s="41"/>
    </row>
    <row r="159" spans="1:6" s="62" customFormat="1" ht="19" customHeight="1">
      <c r="A159" s="35"/>
      <c r="B159" s="140"/>
      <c r="C159" s="140"/>
      <c r="D159" s="140"/>
      <c r="E159" s="140"/>
      <c r="F159" s="41"/>
    </row>
    <row r="160" spans="1:6" s="62" customFormat="1" ht="19" customHeight="1">
      <c r="A160" s="35"/>
      <c r="B160" s="140"/>
      <c r="C160" s="140"/>
      <c r="D160" s="140"/>
      <c r="E160" s="140"/>
      <c r="F160" s="41"/>
    </row>
    <row r="161" spans="1:8" ht="19" customHeight="1">
      <c r="A161" s="35"/>
      <c r="B161" s="140"/>
      <c r="C161" s="140"/>
      <c r="D161" s="140"/>
      <c r="E161" s="140"/>
      <c r="F161" s="41"/>
      <c r="G161" s="62"/>
      <c r="H161" s="62"/>
    </row>
    <row r="162" spans="1:8" ht="19" customHeight="1">
      <c r="A162" s="35"/>
      <c r="B162" s="140"/>
      <c r="C162" s="140"/>
      <c r="D162" s="140"/>
      <c r="E162" s="140"/>
      <c r="F162" s="41"/>
      <c r="G162" s="62"/>
      <c r="H162" s="62"/>
    </row>
    <row r="163" spans="1:8">
      <c r="G163" s="62"/>
    </row>
  </sheetData>
  <sheetProtection autoFilter="0" pivotTables="0"/>
  <autoFilter ref="A12:F162" xr:uid="{4861FFF1-BBA7-D347-A201-F2734D73BA76}"/>
  <mergeCells count="8">
    <mergeCell ref="A10:A12"/>
    <mergeCell ref="E10:E12"/>
    <mergeCell ref="F10:F12"/>
    <mergeCell ref="J1:L1"/>
    <mergeCell ref="A4:B4"/>
    <mergeCell ref="B10:B12"/>
    <mergeCell ref="C10:C12"/>
    <mergeCell ref="D10:D12"/>
  </mergeCells>
  <conditionalFormatting sqref="A7">
    <cfRule type="duplicateValues" dxfId="29" priority="1"/>
  </conditionalFormatting>
  <dataValidations count="1">
    <dataValidation type="list" allowBlank="1" showInputMessage="1" showErrorMessage="1" sqref="B7" xr:uid="{71F05503-34A1-BC4E-8D65-106CC3095D05}">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B3D95324-0287-D846-BF5C-DDE111E12D20}">
          <x14:formula1>
            <xm:f>'Data Empresa'!$B$13:$B$162</xm:f>
          </x14:formula1>
          <xm:sqref>B53:B162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5FCE5-813B-E445-AB66-11A145D40CD9}">
  <sheetPr codeName="Hoja15"/>
  <dimension ref="A1:M162"/>
  <sheetViews>
    <sheetView showGridLines="0" zoomScale="90" zoomScaleNormal="90" workbookViewId="0">
      <selection activeCell="A6" sqref="A6:B6"/>
    </sheetView>
  </sheetViews>
  <sheetFormatPr baseColWidth="10" defaultColWidth="10.83203125" defaultRowHeight="14"/>
  <cols>
    <col min="1" max="2" width="45.83203125" style="62" customWidth="1"/>
    <col min="3" max="4" width="55.83203125" style="62" customWidth="1"/>
    <col min="5" max="5" width="14.5" style="62" customWidth="1"/>
    <col min="6" max="6" width="16.5" style="62" customWidth="1"/>
    <col min="7" max="9" width="13.33203125" style="110" customWidth="1"/>
    <col min="10" max="11" width="16.5" style="62" customWidth="1"/>
    <col min="12" max="16384" width="10.83203125" style="62"/>
  </cols>
  <sheetData>
    <row r="1" spans="1:13" ht="80" customHeight="1">
      <c r="K1" s="145"/>
    </row>
    <row r="2" spans="1:13" ht="40" customHeight="1">
      <c r="B2" s="132"/>
      <c r="D2" s="132"/>
      <c r="E2" s="132"/>
      <c r="F2" s="132"/>
      <c r="G2" s="132"/>
      <c r="H2" s="132"/>
      <c r="I2" s="132"/>
    </row>
    <row r="3" spans="1:13" ht="20" customHeight="1">
      <c r="A3" s="132"/>
      <c r="B3" s="132"/>
      <c r="C3" s="132"/>
      <c r="D3" s="132"/>
      <c r="E3" s="132"/>
      <c r="F3" s="132"/>
      <c r="G3" s="132"/>
      <c r="H3" s="132"/>
      <c r="I3" s="132"/>
    </row>
    <row r="4" spans="1:13" ht="16" customHeight="1">
      <c r="A4" s="347" t="s">
        <v>106</v>
      </c>
      <c r="B4" s="347"/>
      <c r="C4" s="146"/>
      <c r="D4" s="146"/>
      <c r="E4" s="147"/>
      <c r="F4" s="147"/>
      <c r="G4" s="147"/>
      <c r="H4" s="147"/>
      <c r="I4" s="147"/>
    </row>
    <row r="5" spans="1:13" ht="20" customHeight="1">
      <c r="A5" s="112" t="s">
        <v>483</v>
      </c>
      <c r="B5" s="150"/>
      <c r="C5" s="268"/>
      <c r="D5" s="146"/>
      <c r="E5" s="147"/>
      <c r="F5" s="147"/>
      <c r="G5" s="147"/>
      <c r="H5" s="147"/>
      <c r="I5" s="147"/>
    </row>
    <row r="6" spans="1:13" s="111" customFormat="1" ht="20" customHeight="1">
      <c r="A6" s="130" t="s">
        <v>498</v>
      </c>
      <c r="B6" s="150"/>
      <c r="C6" s="112"/>
      <c r="D6" s="112"/>
      <c r="E6" s="147"/>
      <c r="F6" s="147"/>
      <c r="G6" s="147"/>
      <c r="H6" s="147"/>
      <c r="I6" s="147"/>
    </row>
    <row r="7" spans="1:13" s="111" customFormat="1" ht="20" customHeight="1">
      <c r="A7" s="112" t="s">
        <v>190</v>
      </c>
      <c r="B7" s="151"/>
      <c r="C7" s="156"/>
      <c r="D7" s="152"/>
      <c r="E7" s="147"/>
      <c r="F7" s="147"/>
      <c r="G7" s="147"/>
      <c r="H7" s="147"/>
      <c r="I7" s="147"/>
    </row>
    <row r="8" spans="1:13" s="111" customFormat="1" ht="20" customHeight="1">
      <c r="A8" s="203" t="s">
        <v>254</v>
      </c>
      <c r="B8" s="230"/>
      <c r="C8" s="156"/>
      <c r="D8" s="152"/>
      <c r="E8" s="147"/>
      <c r="F8" s="147"/>
      <c r="G8" s="147"/>
      <c r="H8" s="147"/>
      <c r="I8" s="147"/>
    </row>
    <row r="9" spans="1:13" s="100" customFormat="1" ht="20" customHeight="1">
      <c r="A9" s="225"/>
      <c r="B9" s="226"/>
      <c r="C9" s="226"/>
      <c r="D9" s="226"/>
      <c r="E9" s="102"/>
      <c r="F9" s="103"/>
      <c r="G9" s="104"/>
      <c r="H9" s="104"/>
      <c r="I9" s="104"/>
      <c r="J9" s="103"/>
      <c r="K9" s="103"/>
    </row>
    <row r="10" spans="1:13" ht="16" customHeight="1">
      <c r="A10" s="330" t="s">
        <v>223</v>
      </c>
      <c r="B10" s="330" t="s">
        <v>221</v>
      </c>
      <c r="C10" s="330" t="s">
        <v>465</v>
      </c>
      <c r="D10" s="330" t="s">
        <v>224</v>
      </c>
      <c r="E10" s="344" t="s">
        <v>116</v>
      </c>
      <c r="F10" s="344" t="s">
        <v>102</v>
      </c>
      <c r="G10" s="348" t="s">
        <v>230</v>
      </c>
      <c r="H10" s="349"/>
      <c r="I10" s="350"/>
      <c r="J10" s="354" t="s">
        <v>191</v>
      </c>
      <c r="K10" s="157" t="s">
        <v>192</v>
      </c>
    </row>
    <row r="11" spans="1:13" ht="16" customHeight="1">
      <c r="A11" s="331"/>
      <c r="B11" s="331"/>
      <c r="C11" s="331"/>
      <c r="D11" s="331"/>
      <c r="E11" s="359"/>
      <c r="F11" s="359"/>
      <c r="G11" s="351"/>
      <c r="H11" s="352"/>
      <c r="I11" s="353"/>
      <c r="J11" s="355"/>
      <c r="K11" s="357"/>
    </row>
    <row r="12" spans="1:13" ht="17" customHeight="1">
      <c r="A12" s="331"/>
      <c r="B12" s="331"/>
      <c r="C12" s="332"/>
      <c r="D12" s="332"/>
      <c r="E12" s="360"/>
      <c r="F12" s="360"/>
      <c r="G12" s="105" t="s">
        <v>187</v>
      </c>
      <c r="H12" s="106" t="s">
        <v>188</v>
      </c>
      <c r="I12" s="107" t="s">
        <v>189</v>
      </c>
      <c r="J12" s="356"/>
      <c r="K12" s="358"/>
    </row>
    <row r="13" spans="1:13" ht="19" customHeight="1">
      <c r="A13" s="35"/>
      <c r="B13" s="140"/>
      <c r="C13" s="140"/>
      <c r="D13" s="140"/>
      <c r="E13" s="140"/>
      <c r="F13" s="41"/>
      <c r="G13" s="42"/>
      <c r="H13" s="42"/>
      <c r="I13" s="42"/>
      <c r="J13" s="108"/>
      <c r="K13" s="109"/>
      <c r="M13" s="266" t="s">
        <v>480</v>
      </c>
    </row>
    <row r="14" spans="1:13" ht="19" customHeight="1">
      <c r="A14" s="35"/>
      <c r="B14" s="140"/>
      <c r="C14" s="140"/>
      <c r="D14" s="140"/>
      <c r="E14" s="140"/>
      <c r="F14" s="41"/>
      <c r="G14" s="42"/>
      <c r="H14" s="42"/>
      <c r="I14" s="42"/>
      <c r="J14" s="108"/>
      <c r="K14" s="109"/>
      <c r="M14"/>
    </row>
    <row r="15" spans="1:13" ht="19" customHeight="1">
      <c r="A15" s="35"/>
      <c r="B15" s="140"/>
      <c r="C15" s="140"/>
      <c r="D15" s="140"/>
      <c r="E15" s="140"/>
      <c r="F15" s="41"/>
      <c r="G15" s="42"/>
      <c r="H15" s="42"/>
      <c r="I15" s="42"/>
      <c r="J15" s="108"/>
      <c r="K15" s="109"/>
      <c r="M15" s="267" t="s">
        <v>481</v>
      </c>
    </row>
    <row r="16" spans="1:13" ht="19" customHeight="1">
      <c r="A16" s="35"/>
      <c r="B16" s="140"/>
      <c r="C16" s="140"/>
      <c r="D16" s="140"/>
      <c r="E16" s="140"/>
      <c r="F16" s="41"/>
      <c r="G16" s="42"/>
      <c r="H16" s="42"/>
      <c r="I16" s="42"/>
      <c r="J16" s="108"/>
      <c r="K16" s="109"/>
      <c r="M16"/>
    </row>
    <row r="17" spans="1:13" ht="19" customHeight="1">
      <c r="A17" s="35"/>
      <c r="B17" s="140"/>
      <c r="C17" s="140"/>
      <c r="D17" s="140"/>
      <c r="E17" s="140"/>
      <c r="F17" s="41"/>
      <c r="G17" s="42"/>
      <c r="H17" s="42"/>
      <c r="I17" s="42"/>
      <c r="J17" s="108"/>
      <c r="K17" s="109"/>
      <c r="M17" s="267" t="s">
        <v>482</v>
      </c>
    </row>
    <row r="18" spans="1:13" ht="19" customHeight="1">
      <c r="A18" s="35"/>
      <c r="B18" s="140"/>
      <c r="C18" s="140"/>
      <c r="D18" s="140"/>
      <c r="E18" s="140"/>
      <c r="F18" s="41"/>
      <c r="G18" s="42"/>
      <c r="H18" s="42"/>
      <c r="I18" s="42"/>
      <c r="J18" s="108"/>
      <c r="K18" s="109"/>
    </row>
    <row r="19" spans="1:13" ht="19" customHeight="1">
      <c r="A19" s="35"/>
      <c r="B19" s="140"/>
      <c r="C19" s="140"/>
      <c r="D19" s="140"/>
      <c r="E19" s="140"/>
      <c r="F19" s="41"/>
      <c r="G19" s="42"/>
      <c r="H19" s="42"/>
      <c r="I19" s="42"/>
      <c r="J19" s="108"/>
      <c r="K19" s="109"/>
    </row>
    <row r="20" spans="1:13" ht="19" customHeight="1">
      <c r="A20" s="35"/>
      <c r="B20" s="140"/>
      <c r="C20" s="140"/>
      <c r="D20" s="140"/>
      <c r="E20" s="140"/>
      <c r="F20" s="41"/>
      <c r="G20" s="42"/>
      <c r="H20" s="42"/>
      <c r="I20" s="42"/>
      <c r="J20" s="108"/>
      <c r="K20" s="109"/>
    </row>
    <row r="21" spans="1:13" ht="19" customHeight="1">
      <c r="A21" s="35"/>
      <c r="B21" s="140"/>
      <c r="C21" s="140"/>
      <c r="D21" s="140"/>
      <c r="E21" s="140"/>
      <c r="F21" s="41"/>
      <c r="G21" s="42"/>
      <c r="H21" s="42"/>
      <c r="I21" s="42"/>
      <c r="J21" s="108"/>
      <c r="K21" s="109"/>
    </row>
    <row r="22" spans="1:13" ht="19" customHeight="1">
      <c r="A22" s="35"/>
      <c r="B22" s="140"/>
      <c r="C22" s="140"/>
      <c r="D22" s="140"/>
      <c r="E22" s="140"/>
      <c r="F22" s="41"/>
      <c r="G22" s="42"/>
      <c r="H22" s="42"/>
      <c r="I22" s="42"/>
      <c r="J22" s="108"/>
      <c r="K22" s="109"/>
    </row>
    <row r="23" spans="1:13" ht="19" customHeight="1">
      <c r="A23" s="35"/>
      <c r="B23" s="140"/>
      <c r="C23" s="140"/>
      <c r="D23" s="140"/>
      <c r="E23" s="140"/>
      <c r="F23" s="41"/>
      <c r="G23" s="42"/>
      <c r="H23" s="42"/>
      <c r="I23" s="42"/>
      <c r="J23" s="108"/>
      <c r="K23" s="109"/>
    </row>
    <row r="24" spans="1:13" ht="19" customHeight="1">
      <c r="A24" s="35"/>
      <c r="B24" s="140"/>
      <c r="C24" s="140"/>
      <c r="D24" s="140"/>
      <c r="E24" s="140"/>
      <c r="F24" s="41"/>
      <c r="G24" s="42"/>
      <c r="H24" s="42"/>
      <c r="I24" s="42"/>
      <c r="J24" s="108"/>
      <c r="K24" s="109"/>
    </row>
    <row r="25" spans="1:13" ht="19" customHeight="1">
      <c r="A25" s="35"/>
      <c r="B25" s="140"/>
      <c r="C25" s="140"/>
      <c r="D25" s="140"/>
      <c r="E25" s="140"/>
      <c r="F25" s="41"/>
      <c r="G25" s="42"/>
      <c r="H25" s="42"/>
      <c r="I25" s="42"/>
      <c r="J25" s="108"/>
      <c r="K25" s="109"/>
    </row>
    <row r="26" spans="1:13" ht="19" customHeight="1">
      <c r="A26" s="35"/>
      <c r="B26" s="140"/>
      <c r="C26" s="140"/>
      <c r="D26" s="140"/>
      <c r="E26" s="140"/>
      <c r="F26" s="41"/>
      <c r="G26" s="42"/>
      <c r="H26" s="42"/>
      <c r="I26" s="42"/>
      <c r="J26" s="108"/>
      <c r="K26" s="109"/>
    </row>
    <row r="27" spans="1:13" ht="19" customHeight="1">
      <c r="A27" s="35"/>
      <c r="B27" s="140"/>
      <c r="C27" s="140"/>
      <c r="D27" s="140"/>
      <c r="E27" s="140"/>
      <c r="F27" s="41"/>
      <c r="G27" s="42"/>
      <c r="H27" s="42"/>
      <c r="I27" s="42"/>
      <c r="J27" s="108"/>
      <c r="K27" s="109"/>
    </row>
    <row r="28" spans="1:13" ht="19" customHeight="1">
      <c r="A28" s="35"/>
      <c r="B28" s="140"/>
      <c r="C28" s="140"/>
      <c r="D28" s="140"/>
      <c r="E28" s="140"/>
      <c r="F28" s="41"/>
      <c r="G28" s="42"/>
      <c r="H28" s="42"/>
      <c r="I28" s="42"/>
      <c r="J28" s="108"/>
      <c r="K28" s="109"/>
    </row>
    <row r="29" spans="1:13" ht="19" customHeight="1">
      <c r="A29" s="35"/>
      <c r="B29" s="140"/>
      <c r="C29" s="140"/>
      <c r="D29" s="140"/>
      <c r="E29" s="140"/>
      <c r="F29" s="41"/>
      <c r="G29" s="42"/>
      <c r="H29" s="42"/>
      <c r="I29" s="42"/>
      <c r="J29" s="108"/>
      <c r="K29" s="109"/>
    </row>
    <row r="30" spans="1:13" ht="19" customHeight="1">
      <c r="A30" s="35"/>
      <c r="B30" s="140"/>
      <c r="C30" s="140"/>
      <c r="D30" s="140"/>
      <c r="E30" s="140"/>
      <c r="F30" s="41"/>
      <c r="G30" s="42"/>
      <c r="H30" s="42"/>
      <c r="I30" s="42"/>
      <c r="J30" s="108"/>
      <c r="K30" s="109"/>
    </row>
    <row r="31" spans="1:13" ht="19" customHeight="1">
      <c r="A31" s="35"/>
      <c r="B31" s="140"/>
      <c r="C31" s="140"/>
      <c r="D31" s="140"/>
      <c r="E31" s="140"/>
      <c r="F31" s="41"/>
      <c r="G31" s="42"/>
      <c r="H31" s="42"/>
      <c r="I31" s="42"/>
      <c r="J31" s="108"/>
      <c r="K31" s="109"/>
    </row>
    <row r="32" spans="1:13" ht="19" customHeight="1">
      <c r="A32" s="35"/>
      <c r="B32" s="140"/>
      <c r="C32" s="140"/>
      <c r="D32" s="140"/>
      <c r="E32" s="140"/>
      <c r="F32" s="41"/>
      <c r="G32" s="42"/>
      <c r="H32" s="42"/>
      <c r="I32" s="42"/>
      <c r="J32" s="108"/>
      <c r="K32" s="109"/>
    </row>
    <row r="33" spans="1:11" ht="19" customHeight="1">
      <c r="A33" s="35"/>
      <c r="B33" s="140"/>
      <c r="C33" s="140"/>
      <c r="D33" s="140"/>
      <c r="E33" s="140"/>
      <c r="F33" s="41"/>
      <c r="G33" s="42"/>
      <c r="H33" s="42"/>
      <c r="I33" s="42"/>
      <c r="J33" s="108"/>
      <c r="K33" s="109"/>
    </row>
    <row r="34" spans="1:11" ht="19" customHeight="1">
      <c r="A34" s="35"/>
      <c r="B34" s="140"/>
      <c r="C34" s="140"/>
      <c r="D34" s="140"/>
      <c r="E34" s="140"/>
      <c r="F34" s="41"/>
      <c r="G34" s="42"/>
      <c r="H34" s="42"/>
      <c r="I34" s="42"/>
      <c r="J34" s="108"/>
      <c r="K34" s="109"/>
    </row>
    <row r="35" spans="1:11" ht="19" customHeight="1">
      <c r="A35" s="35"/>
      <c r="B35" s="140"/>
      <c r="C35" s="140"/>
      <c r="D35" s="140"/>
      <c r="E35" s="140"/>
      <c r="F35" s="41"/>
      <c r="G35" s="42"/>
      <c r="H35" s="42"/>
      <c r="I35" s="42"/>
      <c r="J35" s="108"/>
      <c r="K35" s="109"/>
    </row>
    <row r="36" spans="1:11" ht="19" customHeight="1">
      <c r="A36" s="35"/>
      <c r="B36" s="140"/>
      <c r="C36" s="140"/>
      <c r="D36" s="140"/>
      <c r="E36" s="140"/>
      <c r="F36" s="41"/>
      <c r="G36" s="42"/>
      <c r="H36" s="42"/>
      <c r="I36" s="42"/>
      <c r="J36" s="108"/>
      <c r="K36" s="109"/>
    </row>
    <row r="37" spans="1:11" ht="19" customHeight="1">
      <c r="A37" s="35"/>
      <c r="B37" s="140"/>
      <c r="C37" s="140"/>
      <c r="D37" s="140"/>
      <c r="E37" s="140"/>
      <c r="F37" s="41"/>
      <c r="G37" s="42"/>
      <c r="H37" s="42"/>
      <c r="I37" s="42"/>
      <c r="J37" s="108"/>
      <c r="K37" s="109"/>
    </row>
    <row r="38" spans="1:11" ht="19" customHeight="1">
      <c r="A38" s="35"/>
      <c r="B38" s="140"/>
      <c r="C38" s="140"/>
      <c r="D38" s="140"/>
      <c r="E38" s="140"/>
      <c r="F38" s="41"/>
      <c r="G38" s="42"/>
      <c r="H38" s="42"/>
      <c r="I38" s="42"/>
      <c r="J38" s="108"/>
      <c r="K38" s="109"/>
    </row>
    <row r="39" spans="1:11" ht="19" customHeight="1">
      <c r="A39" s="35"/>
      <c r="B39" s="140"/>
      <c r="C39" s="140"/>
      <c r="D39" s="140"/>
      <c r="E39" s="140"/>
      <c r="F39" s="41"/>
      <c r="G39" s="42"/>
      <c r="H39" s="42"/>
      <c r="I39" s="42"/>
      <c r="J39" s="108"/>
      <c r="K39" s="109"/>
    </row>
    <row r="40" spans="1:11" ht="19" customHeight="1">
      <c r="A40" s="35"/>
      <c r="B40" s="140"/>
      <c r="C40" s="140"/>
      <c r="D40" s="140"/>
      <c r="E40" s="140"/>
      <c r="F40" s="41"/>
      <c r="G40" s="42"/>
      <c r="H40" s="42"/>
      <c r="I40" s="42"/>
      <c r="J40" s="108"/>
      <c r="K40" s="109"/>
    </row>
    <row r="41" spans="1:11" ht="19" customHeight="1">
      <c r="A41" s="35"/>
      <c r="B41" s="140"/>
      <c r="C41" s="140"/>
      <c r="D41" s="140"/>
      <c r="E41" s="140"/>
      <c r="F41" s="41"/>
      <c r="G41" s="42"/>
      <c r="H41" s="42"/>
      <c r="I41" s="42"/>
      <c r="J41" s="108"/>
      <c r="K41" s="109"/>
    </row>
    <row r="42" spans="1:11" ht="19" customHeight="1">
      <c r="A42" s="35"/>
      <c r="B42" s="140"/>
      <c r="C42" s="140"/>
      <c r="D42" s="140"/>
      <c r="E42" s="140"/>
      <c r="F42" s="41"/>
      <c r="G42" s="42"/>
      <c r="H42" s="42"/>
      <c r="I42" s="42"/>
      <c r="J42" s="108"/>
      <c r="K42" s="109"/>
    </row>
    <row r="43" spans="1:11" ht="19" customHeight="1">
      <c r="A43" s="35"/>
      <c r="B43" s="140"/>
      <c r="C43" s="140"/>
      <c r="D43" s="140"/>
      <c r="E43" s="140"/>
      <c r="F43" s="41"/>
      <c r="G43" s="42"/>
      <c r="H43" s="42"/>
      <c r="I43" s="42"/>
      <c r="J43" s="108"/>
      <c r="K43" s="109"/>
    </row>
    <row r="44" spans="1:11" ht="19" customHeight="1">
      <c r="A44" s="35"/>
      <c r="B44" s="140"/>
      <c r="C44" s="140"/>
      <c r="D44" s="140"/>
      <c r="E44" s="140"/>
      <c r="F44" s="41"/>
      <c r="G44" s="42"/>
      <c r="H44" s="42"/>
      <c r="I44" s="42"/>
      <c r="J44" s="108"/>
      <c r="K44" s="109"/>
    </row>
    <row r="45" spans="1:11" ht="19" customHeight="1">
      <c r="A45" s="35"/>
      <c r="B45" s="140"/>
      <c r="C45" s="140"/>
      <c r="D45" s="140"/>
      <c r="E45" s="140"/>
      <c r="F45" s="41"/>
      <c r="G45" s="42"/>
      <c r="H45" s="42"/>
      <c r="I45" s="42"/>
      <c r="J45" s="108"/>
      <c r="K45" s="109"/>
    </row>
    <row r="46" spans="1:11" ht="19" customHeight="1">
      <c r="A46" s="35"/>
      <c r="B46" s="140"/>
      <c r="C46" s="140"/>
      <c r="D46" s="140"/>
      <c r="E46" s="140"/>
      <c r="F46" s="41"/>
      <c r="G46" s="42"/>
      <c r="H46" s="42"/>
      <c r="I46" s="42"/>
      <c r="J46" s="108"/>
      <c r="K46" s="109"/>
    </row>
    <row r="47" spans="1:11" ht="19" customHeight="1">
      <c r="A47" s="35"/>
      <c r="B47" s="140"/>
      <c r="C47" s="140"/>
      <c r="D47" s="140"/>
      <c r="E47" s="140"/>
      <c r="F47" s="41"/>
      <c r="G47" s="42"/>
      <c r="H47" s="42"/>
      <c r="I47" s="42"/>
      <c r="J47" s="108"/>
      <c r="K47" s="109"/>
    </row>
    <row r="48" spans="1:11" ht="19" customHeight="1">
      <c r="A48" s="35"/>
      <c r="B48" s="140"/>
      <c r="C48" s="140"/>
      <c r="D48" s="140"/>
      <c r="E48" s="140"/>
      <c r="F48" s="41"/>
      <c r="G48" s="42"/>
      <c r="H48" s="42"/>
      <c r="I48" s="42"/>
      <c r="J48" s="108"/>
      <c r="K48" s="109"/>
    </row>
    <row r="49" spans="1:11" ht="19" customHeight="1">
      <c r="A49" s="35"/>
      <c r="B49" s="140"/>
      <c r="C49" s="140"/>
      <c r="D49" s="140"/>
      <c r="E49" s="140"/>
      <c r="F49" s="41"/>
      <c r="G49" s="42"/>
      <c r="H49" s="42"/>
      <c r="I49" s="42"/>
      <c r="J49" s="108"/>
      <c r="K49" s="109"/>
    </row>
    <row r="50" spans="1:11" ht="19" customHeight="1">
      <c r="A50" s="35"/>
      <c r="B50" s="140"/>
      <c r="C50" s="140"/>
      <c r="D50" s="140"/>
      <c r="E50" s="140"/>
      <c r="F50" s="41"/>
      <c r="G50" s="42"/>
      <c r="H50" s="42"/>
      <c r="I50" s="42"/>
      <c r="J50" s="108"/>
      <c r="K50" s="109"/>
    </row>
    <row r="51" spans="1:11" ht="19" customHeight="1">
      <c r="A51" s="35"/>
      <c r="B51" s="140"/>
      <c r="C51" s="140"/>
      <c r="D51" s="140"/>
      <c r="E51" s="140"/>
      <c r="F51" s="41"/>
      <c r="G51" s="42"/>
      <c r="H51" s="42"/>
      <c r="I51" s="42"/>
      <c r="J51" s="108"/>
      <c r="K51" s="109"/>
    </row>
    <row r="52" spans="1:11" ht="19" customHeight="1">
      <c r="A52" s="35"/>
      <c r="B52" s="140"/>
      <c r="C52" s="140"/>
      <c r="D52" s="140"/>
      <c r="E52" s="140"/>
      <c r="F52" s="41"/>
      <c r="G52" s="42"/>
      <c r="H52" s="42"/>
      <c r="I52" s="42"/>
      <c r="J52" s="108"/>
      <c r="K52" s="109"/>
    </row>
    <row r="53" spans="1:11" ht="19" customHeight="1">
      <c r="A53" s="35"/>
      <c r="B53" s="140"/>
      <c r="C53" s="140"/>
      <c r="D53" s="234"/>
      <c r="E53" s="140"/>
      <c r="F53" s="41"/>
      <c r="G53" s="42"/>
      <c r="H53" s="42"/>
      <c r="I53" s="42"/>
      <c r="J53" s="108"/>
      <c r="K53" s="109"/>
    </row>
    <row r="54" spans="1:11" ht="19" customHeight="1">
      <c r="A54" s="35"/>
      <c r="B54" s="140"/>
      <c r="C54" s="140"/>
      <c r="D54" s="234"/>
      <c r="E54" s="140"/>
      <c r="F54" s="41"/>
      <c r="G54" s="42"/>
      <c r="H54" s="42"/>
      <c r="I54" s="42"/>
      <c r="J54" s="108"/>
      <c r="K54" s="109"/>
    </row>
    <row r="55" spans="1:11" ht="19" customHeight="1">
      <c r="A55" s="35"/>
      <c r="B55" s="140"/>
      <c r="C55" s="140"/>
      <c r="D55" s="234"/>
      <c r="E55" s="140"/>
      <c r="F55" s="41"/>
      <c r="G55" s="42"/>
      <c r="H55" s="42"/>
      <c r="I55" s="42"/>
      <c r="J55" s="108"/>
      <c r="K55" s="109"/>
    </row>
    <row r="56" spans="1:11" ht="19" customHeight="1">
      <c r="A56" s="35"/>
      <c r="B56" s="140"/>
      <c r="C56" s="140"/>
      <c r="D56" s="234"/>
      <c r="E56" s="140"/>
      <c r="F56" s="41"/>
      <c r="G56" s="42"/>
      <c r="H56" s="42"/>
      <c r="I56" s="42"/>
      <c r="J56" s="108"/>
      <c r="K56" s="109"/>
    </row>
    <row r="57" spans="1:11" ht="19" customHeight="1">
      <c r="A57" s="35"/>
      <c r="B57" s="140"/>
      <c r="C57" s="140"/>
      <c r="D57" s="234"/>
      <c r="E57" s="140"/>
      <c r="F57" s="41"/>
      <c r="G57" s="42"/>
      <c r="H57" s="42"/>
      <c r="I57" s="42"/>
      <c r="J57" s="108"/>
      <c r="K57" s="109"/>
    </row>
    <row r="58" spans="1:11" ht="19" customHeight="1">
      <c r="A58" s="35"/>
      <c r="B58" s="140"/>
      <c r="C58" s="140"/>
      <c r="D58" s="234"/>
      <c r="E58" s="140"/>
      <c r="F58" s="41"/>
      <c r="G58" s="42"/>
      <c r="H58" s="42"/>
      <c r="I58" s="42"/>
      <c r="J58" s="108"/>
      <c r="K58" s="109"/>
    </row>
    <row r="59" spans="1:11" ht="19" customHeight="1">
      <c r="A59" s="35"/>
      <c r="B59" s="140"/>
      <c r="C59" s="140"/>
      <c r="D59" s="234"/>
      <c r="E59" s="140"/>
      <c r="F59" s="41"/>
      <c r="G59" s="42"/>
      <c r="H59" s="42"/>
      <c r="I59" s="42"/>
      <c r="J59" s="108"/>
      <c r="K59" s="109"/>
    </row>
    <row r="60" spans="1:11" ht="19" customHeight="1">
      <c r="A60" s="35"/>
      <c r="B60" s="140"/>
      <c r="C60" s="140"/>
      <c r="D60" s="234"/>
      <c r="E60" s="140"/>
      <c r="F60" s="41"/>
      <c r="G60" s="42"/>
      <c r="H60" s="42"/>
      <c r="I60" s="42"/>
      <c r="J60" s="108"/>
      <c r="K60" s="109"/>
    </row>
    <row r="61" spans="1:11" ht="19" customHeight="1">
      <c r="A61" s="35"/>
      <c r="B61" s="140"/>
      <c r="C61" s="140"/>
      <c r="D61" s="234"/>
      <c r="E61" s="140"/>
      <c r="F61" s="41"/>
      <c r="G61" s="42"/>
      <c r="H61" s="42"/>
      <c r="I61" s="42"/>
      <c r="J61" s="108"/>
      <c r="K61" s="109"/>
    </row>
    <row r="62" spans="1:11" ht="19" customHeight="1">
      <c r="A62" s="35"/>
      <c r="B62" s="140"/>
      <c r="C62" s="140"/>
      <c r="D62" s="234"/>
      <c r="E62" s="140"/>
      <c r="F62" s="41"/>
      <c r="G62" s="42"/>
      <c r="H62" s="42"/>
      <c r="I62" s="42"/>
      <c r="J62" s="108"/>
      <c r="K62" s="109"/>
    </row>
    <row r="63" spans="1:11" ht="19" customHeight="1">
      <c r="A63" s="35"/>
      <c r="B63" s="140"/>
      <c r="C63" s="140"/>
      <c r="D63" s="234"/>
      <c r="E63" s="140"/>
      <c r="F63" s="41"/>
      <c r="G63" s="42"/>
      <c r="H63" s="42"/>
      <c r="I63" s="42"/>
      <c r="J63" s="108"/>
      <c r="K63" s="109"/>
    </row>
    <row r="64" spans="1:11" ht="19" customHeight="1">
      <c r="A64" s="35"/>
      <c r="B64" s="140"/>
      <c r="C64" s="140"/>
      <c r="D64" s="234"/>
      <c r="E64" s="140"/>
      <c r="F64" s="41"/>
      <c r="G64" s="42"/>
      <c r="H64" s="42"/>
      <c r="I64" s="42"/>
      <c r="J64" s="108"/>
      <c r="K64" s="109"/>
    </row>
    <row r="65" spans="1:13" ht="19" customHeight="1">
      <c r="A65" s="35"/>
      <c r="B65" s="140"/>
      <c r="C65" s="140"/>
      <c r="D65" s="234"/>
      <c r="E65" s="140"/>
      <c r="F65" s="41"/>
      <c r="G65" s="42"/>
      <c r="H65" s="42"/>
      <c r="I65" s="42"/>
      <c r="J65" s="108"/>
      <c r="K65" s="109"/>
    </row>
    <row r="66" spans="1:13" ht="19" customHeight="1">
      <c r="A66" s="35"/>
      <c r="B66" s="140"/>
      <c r="C66" s="140"/>
      <c r="D66" s="234"/>
      <c r="E66" s="140"/>
      <c r="F66" s="41"/>
      <c r="G66" s="42"/>
      <c r="H66" s="42"/>
      <c r="I66" s="42"/>
      <c r="J66" s="108"/>
      <c r="K66" s="109"/>
    </row>
    <row r="67" spans="1:13" ht="19" customHeight="1">
      <c r="A67" s="35"/>
      <c r="B67" s="140"/>
      <c r="C67" s="140"/>
      <c r="D67" s="234"/>
      <c r="E67" s="140"/>
      <c r="F67" s="41"/>
      <c r="G67" s="42"/>
      <c r="H67" s="42"/>
      <c r="I67" s="42"/>
      <c r="J67" s="108"/>
      <c r="K67" s="109"/>
    </row>
    <row r="68" spans="1:13" ht="19" customHeight="1">
      <c r="A68" s="35"/>
      <c r="B68" s="140"/>
      <c r="C68" s="140"/>
      <c r="D68" s="234"/>
      <c r="E68" s="140"/>
      <c r="F68" s="41"/>
      <c r="G68" s="42"/>
      <c r="H68" s="42"/>
      <c r="I68" s="42"/>
      <c r="J68" s="108"/>
      <c r="K68" s="109"/>
    </row>
    <row r="69" spans="1:13" ht="19" customHeight="1">
      <c r="A69" s="35"/>
      <c r="B69" s="140"/>
      <c r="C69" s="140"/>
      <c r="D69" s="234"/>
      <c r="E69" s="140"/>
      <c r="F69" s="41"/>
      <c r="G69" s="42"/>
      <c r="H69" s="42"/>
      <c r="I69" s="42"/>
      <c r="J69" s="108"/>
      <c r="K69" s="109"/>
    </row>
    <row r="70" spans="1:13" ht="19" customHeight="1">
      <c r="A70" s="35"/>
      <c r="B70" s="140"/>
      <c r="C70" s="140"/>
      <c r="D70" s="234"/>
      <c r="E70" s="140"/>
      <c r="F70" s="41"/>
      <c r="G70" s="42"/>
      <c r="H70" s="42"/>
      <c r="I70" s="42"/>
      <c r="J70" s="108"/>
      <c r="K70" s="109"/>
      <c r="M70"/>
    </row>
    <row r="71" spans="1:13" ht="19" customHeight="1">
      <c r="A71" s="35"/>
      <c r="B71" s="140"/>
      <c r="C71" s="140"/>
      <c r="D71" s="234"/>
      <c r="E71" s="140"/>
      <c r="F71" s="41"/>
      <c r="G71" s="42"/>
      <c r="H71" s="42"/>
      <c r="I71" s="42"/>
      <c r="J71" s="108"/>
      <c r="K71" s="109"/>
    </row>
    <row r="72" spans="1:13" ht="19" customHeight="1">
      <c r="A72" s="35"/>
      <c r="B72" s="140"/>
      <c r="C72" s="140"/>
      <c r="D72" s="234"/>
      <c r="E72" s="140"/>
      <c r="F72" s="41"/>
      <c r="G72" s="42"/>
      <c r="H72" s="42"/>
      <c r="I72" s="42"/>
      <c r="J72" s="108"/>
      <c r="K72" s="109"/>
    </row>
    <row r="73" spans="1:13" ht="19" customHeight="1">
      <c r="A73" s="35"/>
      <c r="B73" s="140"/>
      <c r="C73" s="140"/>
      <c r="D73" s="234"/>
      <c r="E73" s="140"/>
      <c r="F73" s="41"/>
      <c r="G73" s="42"/>
      <c r="H73" s="42"/>
      <c r="I73" s="42"/>
      <c r="J73" s="108"/>
      <c r="K73" s="109"/>
    </row>
    <row r="74" spans="1:13" ht="19" customHeight="1">
      <c r="A74" s="35"/>
      <c r="B74" s="140"/>
      <c r="C74" s="140"/>
      <c r="D74" s="234"/>
      <c r="E74" s="140"/>
      <c r="F74" s="41"/>
      <c r="G74" s="42"/>
      <c r="H74" s="42"/>
      <c r="I74" s="42"/>
      <c r="J74" s="108"/>
      <c r="K74" s="109"/>
    </row>
    <row r="75" spans="1:13" ht="19" customHeight="1">
      <c r="A75" s="35"/>
      <c r="B75" s="140"/>
      <c r="C75" s="140"/>
      <c r="D75" s="234"/>
      <c r="E75" s="140"/>
      <c r="F75" s="41"/>
      <c r="G75" s="42"/>
      <c r="H75" s="42"/>
      <c r="I75" s="42"/>
      <c r="J75" s="108"/>
      <c r="K75" s="109"/>
    </row>
    <row r="76" spans="1:13" ht="19" customHeight="1">
      <c r="A76" s="35"/>
      <c r="B76" s="140"/>
      <c r="C76" s="140"/>
      <c r="D76" s="234"/>
      <c r="E76" s="140"/>
      <c r="F76" s="41"/>
      <c r="G76" s="42"/>
      <c r="H76" s="42"/>
      <c r="I76" s="42"/>
      <c r="J76" s="108"/>
      <c r="K76" s="109"/>
    </row>
    <row r="77" spans="1:13" ht="19" customHeight="1">
      <c r="A77" s="35"/>
      <c r="B77" s="140"/>
      <c r="C77" s="140"/>
      <c r="D77" s="234"/>
      <c r="E77" s="140"/>
      <c r="F77" s="41"/>
      <c r="G77" s="42"/>
      <c r="H77" s="42"/>
      <c r="I77" s="42"/>
      <c r="J77" s="108"/>
      <c r="K77" s="109"/>
    </row>
    <row r="78" spans="1:13" ht="19" customHeight="1">
      <c r="A78" s="35"/>
      <c r="B78" s="140"/>
      <c r="C78" s="140"/>
      <c r="D78" s="234"/>
      <c r="E78" s="140"/>
      <c r="F78" s="41"/>
      <c r="G78" s="42"/>
      <c r="H78" s="42"/>
      <c r="I78" s="42"/>
      <c r="J78" s="108"/>
      <c r="K78" s="109"/>
    </row>
    <row r="79" spans="1:13" ht="19" customHeight="1">
      <c r="A79" s="35"/>
      <c r="B79" s="140"/>
      <c r="C79" s="140"/>
      <c r="D79" s="234"/>
      <c r="E79" s="140"/>
      <c r="F79" s="41"/>
      <c r="G79" s="42"/>
      <c r="H79" s="42"/>
      <c r="I79" s="42"/>
      <c r="J79" s="108"/>
      <c r="K79" s="109"/>
    </row>
    <row r="80" spans="1:13" ht="19" customHeight="1">
      <c r="A80" s="35"/>
      <c r="B80" s="140"/>
      <c r="C80" s="140"/>
      <c r="D80" s="234"/>
      <c r="E80" s="140"/>
      <c r="F80" s="41"/>
      <c r="G80" s="42"/>
      <c r="H80" s="42"/>
      <c r="I80" s="42"/>
      <c r="J80" s="108"/>
      <c r="K80" s="109"/>
    </row>
    <row r="81" spans="1:11" ht="19" customHeight="1">
      <c r="A81" s="35"/>
      <c r="B81" s="140"/>
      <c r="C81" s="140"/>
      <c r="D81" s="234"/>
      <c r="E81" s="140"/>
      <c r="F81" s="41"/>
      <c r="G81" s="42"/>
      <c r="H81" s="42"/>
      <c r="I81" s="42"/>
      <c r="J81" s="108"/>
      <c r="K81" s="109"/>
    </row>
    <row r="82" spans="1:11" ht="19" customHeight="1">
      <c r="A82" s="35"/>
      <c r="B82" s="140"/>
      <c r="C82" s="140"/>
      <c r="D82" s="234"/>
      <c r="E82" s="140"/>
      <c r="F82" s="41"/>
      <c r="G82" s="42"/>
      <c r="H82" s="42"/>
      <c r="I82" s="42"/>
      <c r="J82" s="108"/>
      <c r="K82" s="109"/>
    </row>
    <row r="83" spans="1:11" ht="19" customHeight="1">
      <c r="A83" s="35"/>
      <c r="B83" s="140"/>
      <c r="C83" s="140"/>
      <c r="D83" s="234"/>
      <c r="E83" s="140"/>
      <c r="F83" s="41"/>
      <c r="G83" s="42"/>
      <c r="H83" s="42"/>
      <c r="I83" s="42"/>
      <c r="J83" s="108"/>
      <c r="K83" s="109"/>
    </row>
    <row r="84" spans="1:11" ht="19" customHeight="1">
      <c r="A84" s="35"/>
      <c r="B84" s="140"/>
      <c r="C84" s="140"/>
      <c r="D84" s="234"/>
      <c r="E84" s="140"/>
      <c r="F84" s="41"/>
      <c r="G84" s="42"/>
      <c r="H84" s="42"/>
      <c r="I84" s="42"/>
      <c r="J84" s="108"/>
      <c r="K84" s="109"/>
    </row>
    <row r="85" spans="1:11" ht="19" customHeight="1">
      <c r="A85" s="35"/>
      <c r="B85" s="140"/>
      <c r="C85" s="140"/>
      <c r="D85" s="234"/>
      <c r="E85" s="140"/>
      <c r="F85" s="41"/>
      <c r="G85" s="42"/>
      <c r="H85" s="42"/>
      <c r="I85" s="42"/>
      <c r="J85" s="108"/>
      <c r="K85" s="109"/>
    </row>
    <row r="86" spans="1:11" ht="19" customHeight="1">
      <c r="A86" s="35"/>
      <c r="B86" s="140"/>
      <c r="C86" s="140"/>
      <c r="D86" s="234"/>
      <c r="E86" s="140"/>
      <c r="F86" s="41"/>
      <c r="G86" s="42"/>
      <c r="H86" s="42"/>
      <c r="I86" s="42"/>
      <c r="J86" s="108"/>
      <c r="K86" s="109"/>
    </row>
    <row r="87" spans="1:11" ht="19" customHeight="1">
      <c r="A87" s="35"/>
      <c r="B87" s="140"/>
      <c r="C87" s="140"/>
      <c r="D87" s="234"/>
      <c r="E87" s="140"/>
      <c r="F87" s="41"/>
      <c r="G87" s="42"/>
      <c r="H87" s="42"/>
      <c r="I87" s="42"/>
      <c r="J87" s="108"/>
      <c r="K87" s="109"/>
    </row>
    <row r="88" spans="1:11" ht="19" customHeight="1">
      <c r="A88" s="35"/>
      <c r="B88" s="140"/>
      <c r="C88" s="140"/>
      <c r="D88" s="234"/>
      <c r="E88" s="140"/>
      <c r="F88" s="41"/>
      <c r="G88" s="42"/>
      <c r="H88" s="42"/>
      <c r="I88" s="42"/>
      <c r="J88" s="108"/>
      <c r="K88" s="109"/>
    </row>
    <row r="89" spans="1:11" ht="19" customHeight="1">
      <c r="A89" s="35"/>
      <c r="B89" s="140"/>
      <c r="C89" s="140"/>
      <c r="D89" s="234"/>
      <c r="E89" s="140"/>
      <c r="F89" s="41"/>
      <c r="G89" s="42"/>
      <c r="H89" s="42"/>
      <c r="I89" s="42"/>
      <c r="J89" s="108"/>
      <c r="K89" s="109"/>
    </row>
    <row r="90" spans="1:11" ht="19" customHeight="1">
      <c r="A90" s="35"/>
      <c r="B90" s="140"/>
      <c r="C90" s="140"/>
      <c r="D90" s="234"/>
      <c r="E90" s="140"/>
      <c r="F90" s="41"/>
      <c r="G90" s="42"/>
      <c r="H90" s="42"/>
      <c r="I90" s="42"/>
      <c r="J90" s="108"/>
      <c r="K90" s="109"/>
    </row>
    <row r="91" spans="1:11" ht="19" customHeight="1">
      <c r="A91" s="35"/>
      <c r="B91" s="140"/>
      <c r="C91" s="140"/>
      <c r="D91" s="234"/>
      <c r="E91" s="140"/>
      <c r="F91" s="41"/>
      <c r="G91" s="42"/>
      <c r="H91" s="42"/>
      <c r="I91" s="42"/>
      <c r="J91" s="108"/>
      <c r="K91" s="109"/>
    </row>
    <row r="92" spans="1:11" ht="19" customHeight="1">
      <c r="A92" s="35"/>
      <c r="B92" s="140"/>
      <c r="C92" s="140"/>
      <c r="D92" s="234"/>
      <c r="E92" s="140"/>
      <c r="F92" s="41"/>
      <c r="G92" s="42"/>
      <c r="H92" s="42"/>
      <c r="I92" s="42"/>
      <c r="J92" s="108"/>
      <c r="K92" s="109"/>
    </row>
    <row r="93" spans="1:11" ht="19" customHeight="1">
      <c r="A93" s="35"/>
      <c r="B93" s="140"/>
      <c r="C93" s="140"/>
      <c r="D93" s="234"/>
      <c r="E93" s="140"/>
      <c r="F93" s="41"/>
      <c r="G93" s="42"/>
      <c r="H93" s="42"/>
      <c r="I93" s="42"/>
      <c r="J93" s="108"/>
      <c r="K93" s="109"/>
    </row>
    <row r="94" spans="1:11" ht="19" customHeight="1">
      <c r="A94" s="35"/>
      <c r="B94" s="140"/>
      <c r="C94" s="140"/>
      <c r="D94" s="234"/>
      <c r="E94" s="140"/>
      <c r="F94" s="41"/>
      <c r="G94" s="42"/>
      <c r="H94" s="42"/>
      <c r="I94" s="42"/>
      <c r="J94" s="108"/>
      <c r="K94" s="109"/>
    </row>
    <row r="95" spans="1:11" ht="19" customHeight="1">
      <c r="A95" s="35"/>
      <c r="B95" s="140"/>
      <c r="C95" s="140"/>
      <c r="D95" s="234"/>
      <c r="E95" s="140"/>
      <c r="F95" s="41"/>
      <c r="G95" s="42"/>
      <c r="H95" s="42"/>
      <c r="I95" s="42"/>
      <c r="J95" s="108"/>
      <c r="K95" s="109"/>
    </row>
    <row r="96" spans="1:11" ht="19" customHeight="1">
      <c r="A96" s="35"/>
      <c r="B96" s="140"/>
      <c r="C96" s="140"/>
      <c r="D96" s="234"/>
      <c r="E96" s="140"/>
      <c r="F96" s="41"/>
      <c r="G96" s="42"/>
      <c r="H96" s="42"/>
      <c r="I96" s="42"/>
      <c r="J96" s="108"/>
      <c r="K96" s="109"/>
    </row>
    <row r="97" spans="1:11" ht="19" customHeight="1">
      <c r="A97" s="35"/>
      <c r="B97" s="140"/>
      <c r="C97" s="140"/>
      <c r="D97" s="234"/>
      <c r="E97" s="140"/>
      <c r="F97" s="41"/>
      <c r="G97" s="42"/>
      <c r="H97" s="42"/>
      <c r="I97" s="42"/>
      <c r="J97" s="108"/>
      <c r="K97" s="109"/>
    </row>
    <row r="98" spans="1:11" ht="19" customHeight="1">
      <c r="A98" s="35"/>
      <c r="B98" s="140"/>
      <c r="C98" s="140"/>
      <c r="D98" s="234"/>
      <c r="E98" s="140"/>
      <c r="F98" s="41"/>
      <c r="G98" s="42"/>
      <c r="H98" s="42"/>
      <c r="I98" s="42"/>
      <c r="J98" s="108"/>
      <c r="K98" s="109"/>
    </row>
    <row r="99" spans="1:11" ht="19" customHeight="1">
      <c r="A99" s="35"/>
      <c r="B99" s="140"/>
      <c r="C99" s="140"/>
      <c r="D99" s="234"/>
      <c r="E99" s="140"/>
      <c r="F99" s="41"/>
      <c r="G99" s="42"/>
      <c r="H99" s="42"/>
      <c r="I99" s="42"/>
      <c r="J99" s="108"/>
      <c r="K99" s="109"/>
    </row>
    <row r="100" spans="1:11" ht="19" customHeight="1">
      <c r="A100" s="35"/>
      <c r="B100" s="140"/>
      <c r="C100" s="140"/>
      <c r="D100" s="234"/>
      <c r="E100" s="140"/>
      <c r="F100" s="41"/>
      <c r="G100" s="42"/>
      <c r="H100" s="42"/>
      <c r="I100" s="42"/>
      <c r="J100" s="108"/>
      <c r="K100" s="109"/>
    </row>
    <row r="101" spans="1:11" ht="19" customHeight="1">
      <c r="A101" s="35"/>
      <c r="B101" s="140"/>
      <c r="C101" s="140"/>
      <c r="D101" s="234"/>
      <c r="E101" s="140"/>
      <c r="F101" s="41"/>
      <c r="G101" s="42"/>
      <c r="H101" s="42"/>
      <c r="I101" s="42"/>
      <c r="J101" s="108"/>
      <c r="K101" s="109"/>
    </row>
    <row r="102" spans="1:11" ht="19" customHeight="1">
      <c r="A102" s="35"/>
      <c r="B102" s="140"/>
      <c r="C102" s="140"/>
      <c r="D102" s="234"/>
      <c r="E102" s="140"/>
      <c r="F102" s="41"/>
      <c r="G102" s="42"/>
      <c r="H102" s="42"/>
      <c r="I102" s="42"/>
      <c r="J102" s="108"/>
      <c r="K102" s="109"/>
    </row>
    <row r="103" spans="1:11" ht="19" customHeight="1">
      <c r="A103" s="35"/>
      <c r="B103" s="140"/>
      <c r="C103" s="140"/>
      <c r="D103" s="234"/>
      <c r="E103" s="140"/>
      <c r="F103" s="41"/>
      <c r="G103" s="42"/>
      <c r="H103" s="42"/>
      <c r="I103" s="42"/>
      <c r="J103" s="108"/>
      <c r="K103" s="109"/>
    </row>
    <row r="104" spans="1:11" ht="19" customHeight="1">
      <c r="A104" s="35"/>
      <c r="B104" s="140"/>
      <c r="C104" s="140"/>
      <c r="D104" s="234"/>
      <c r="E104" s="140"/>
      <c r="F104" s="41"/>
      <c r="G104" s="42"/>
      <c r="H104" s="42"/>
      <c r="I104" s="42"/>
      <c r="J104" s="108"/>
      <c r="K104" s="109"/>
    </row>
    <row r="105" spans="1:11" ht="19" customHeight="1">
      <c r="A105" s="35"/>
      <c r="B105" s="140"/>
      <c r="C105" s="140"/>
      <c r="D105" s="234"/>
      <c r="E105" s="140"/>
      <c r="F105" s="41"/>
      <c r="G105" s="42"/>
      <c r="H105" s="42"/>
      <c r="I105" s="42"/>
      <c r="J105" s="108"/>
      <c r="K105" s="109"/>
    </row>
    <row r="106" spans="1:11" ht="19" customHeight="1">
      <c r="A106" s="35"/>
      <c r="B106" s="140"/>
      <c r="C106" s="140"/>
      <c r="D106" s="234"/>
      <c r="E106" s="140"/>
      <c r="F106" s="41"/>
      <c r="G106" s="42"/>
      <c r="H106" s="42"/>
      <c r="I106" s="42"/>
      <c r="J106" s="108"/>
      <c r="K106" s="109"/>
    </row>
    <row r="107" spans="1:11" ht="19" customHeight="1">
      <c r="A107" s="35"/>
      <c r="B107" s="140"/>
      <c r="C107" s="140"/>
      <c r="D107" s="234"/>
      <c r="E107" s="140"/>
      <c r="F107" s="41"/>
      <c r="G107" s="42"/>
      <c r="H107" s="42"/>
      <c r="I107" s="42"/>
      <c r="J107" s="108"/>
      <c r="K107" s="109"/>
    </row>
    <row r="108" spans="1:11" ht="19" customHeight="1">
      <c r="A108" s="35"/>
      <c r="B108" s="140"/>
      <c r="C108" s="140"/>
      <c r="D108" s="234"/>
      <c r="E108" s="140"/>
      <c r="F108" s="41"/>
      <c r="G108" s="42"/>
      <c r="H108" s="42"/>
      <c r="I108" s="42"/>
      <c r="J108" s="108"/>
      <c r="K108" s="109"/>
    </row>
    <row r="109" spans="1:11" ht="19" customHeight="1">
      <c r="A109" s="35"/>
      <c r="B109" s="140"/>
      <c r="C109" s="140"/>
      <c r="D109" s="234"/>
      <c r="E109" s="140"/>
      <c r="F109" s="41"/>
      <c r="G109" s="42"/>
      <c r="H109" s="42"/>
      <c r="I109" s="42"/>
      <c r="J109" s="108"/>
      <c r="K109" s="109"/>
    </row>
    <row r="110" spans="1:11" ht="19" customHeight="1">
      <c r="A110" s="35"/>
      <c r="B110" s="140"/>
      <c r="C110" s="140"/>
      <c r="D110" s="234"/>
      <c r="E110" s="140"/>
      <c r="F110" s="41"/>
      <c r="G110" s="42"/>
      <c r="H110" s="42"/>
      <c r="I110" s="42"/>
      <c r="J110" s="108"/>
      <c r="K110" s="109"/>
    </row>
    <row r="111" spans="1:11" ht="19" customHeight="1">
      <c r="A111" s="35"/>
      <c r="B111" s="140"/>
      <c r="C111" s="140"/>
      <c r="D111" s="234"/>
      <c r="E111" s="140"/>
      <c r="F111" s="41"/>
      <c r="G111" s="42"/>
      <c r="H111" s="42"/>
      <c r="I111" s="42"/>
      <c r="J111" s="108"/>
      <c r="K111" s="109"/>
    </row>
    <row r="112" spans="1:11" ht="19" customHeight="1">
      <c r="A112" s="35"/>
      <c r="B112" s="140"/>
      <c r="C112" s="140"/>
      <c r="D112" s="234"/>
      <c r="E112" s="140"/>
      <c r="F112" s="41"/>
      <c r="G112" s="42"/>
      <c r="H112" s="42"/>
      <c r="I112" s="42"/>
      <c r="J112" s="108"/>
      <c r="K112" s="109"/>
    </row>
    <row r="113" spans="1:11" ht="19" customHeight="1">
      <c r="A113" s="35"/>
      <c r="B113" s="140"/>
      <c r="C113" s="140"/>
      <c r="D113" s="234"/>
      <c r="E113" s="140"/>
      <c r="F113" s="41"/>
      <c r="G113" s="42"/>
      <c r="H113" s="42"/>
      <c r="I113" s="42"/>
      <c r="J113" s="108"/>
      <c r="K113" s="109"/>
    </row>
    <row r="114" spans="1:11" ht="19" customHeight="1">
      <c r="A114" s="35"/>
      <c r="B114" s="140"/>
      <c r="C114" s="140"/>
      <c r="D114" s="234"/>
      <c r="E114" s="140"/>
      <c r="F114" s="41"/>
      <c r="G114" s="42"/>
      <c r="H114" s="42"/>
      <c r="I114" s="42"/>
      <c r="J114" s="108"/>
      <c r="K114" s="109"/>
    </row>
    <row r="115" spans="1:11" ht="19" customHeight="1">
      <c r="A115" s="35"/>
      <c r="B115" s="140"/>
      <c r="C115" s="140"/>
      <c r="D115" s="234"/>
      <c r="E115" s="140"/>
      <c r="F115" s="41"/>
      <c r="G115" s="42"/>
      <c r="H115" s="42"/>
      <c r="I115" s="42"/>
      <c r="J115" s="108"/>
      <c r="K115" s="109"/>
    </row>
    <row r="116" spans="1:11" ht="19" customHeight="1">
      <c r="A116" s="35"/>
      <c r="B116" s="140"/>
      <c r="C116" s="140"/>
      <c r="D116" s="234"/>
      <c r="E116" s="140"/>
      <c r="F116" s="41"/>
      <c r="G116" s="42"/>
      <c r="H116" s="42"/>
      <c r="I116" s="42"/>
      <c r="J116" s="108"/>
      <c r="K116" s="109"/>
    </row>
    <row r="117" spans="1:11" ht="19" customHeight="1">
      <c r="A117" s="35"/>
      <c r="B117" s="140"/>
      <c r="C117" s="140"/>
      <c r="D117" s="234"/>
      <c r="E117" s="140"/>
      <c r="F117" s="41"/>
      <c r="G117" s="42"/>
      <c r="H117" s="42"/>
      <c r="I117" s="42"/>
      <c r="J117" s="108"/>
      <c r="K117" s="109"/>
    </row>
    <row r="118" spans="1:11" ht="19" customHeight="1">
      <c r="A118" s="35"/>
      <c r="B118" s="140"/>
      <c r="C118" s="140"/>
      <c r="D118" s="234"/>
      <c r="E118" s="140"/>
      <c r="F118" s="41"/>
      <c r="G118" s="42"/>
      <c r="H118" s="42"/>
      <c r="I118" s="42"/>
      <c r="J118" s="108"/>
      <c r="K118" s="109"/>
    </row>
    <row r="119" spans="1:11" ht="19" customHeight="1">
      <c r="A119" s="35"/>
      <c r="B119" s="140"/>
      <c r="C119" s="140"/>
      <c r="D119" s="234"/>
      <c r="E119" s="140"/>
      <c r="F119" s="41"/>
      <c r="G119" s="42"/>
      <c r="H119" s="42"/>
      <c r="I119" s="42"/>
      <c r="J119" s="108"/>
      <c r="K119" s="109"/>
    </row>
    <row r="120" spans="1:11" ht="19" customHeight="1">
      <c r="A120" s="35"/>
      <c r="B120" s="140"/>
      <c r="C120" s="140"/>
      <c r="D120" s="234"/>
      <c r="E120" s="140"/>
      <c r="F120" s="41"/>
      <c r="G120" s="42"/>
      <c r="H120" s="42"/>
      <c r="I120" s="42"/>
      <c r="J120" s="108"/>
      <c r="K120" s="109"/>
    </row>
    <row r="121" spans="1:11" ht="19" customHeight="1">
      <c r="A121" s="35"/>
      <c r="B121" s="140"/>
      <c r="C121" s="140"/>
      <c r="D121" s="234"/>
      <c r="E121" s="140"/>
      <c r="F121" s="41"/>
      <c r="G121" s="42"/>
      <c r="H121" s="42"/>
      <c r="I121" s="42"/>
      <c r="J121" s="108"/>
      <c r="K121" s="109"/>
    </row>
    <row r="122" spans="1:11" ht="19" customHeight="1">
      <c r="A122" s="35"/>
      <c r="B122" s="140"/>
      <c r="C122" s="140"/>
      <c r="D122" s="234"/>
      <c r="E122" s="140"/>
      <c r="F122" s="41"/>
      <c r="G122" s="42"/>
      <c r="H122" s="42"/>
      <c r="I122" s="42"/>
      <c r="J122" s="108"/>
      <c r="K122" s="109"/>
    </row>
    <row r="123" spans="1:11" ht="19" customHeight="1">
      <c r="A123" s="35"/>
      <c r="B123" s="140"/>
      <c r="C123" s="140"/>
      <c r="D123" s="234"/>
      <c r="E123" s="140"/>
      <c r="F123" s="41"/>
      <c r="G123" s="42"/>
      <c r="H123" s="42"/>
      <c r="I123" s="42"/>
      <c r="J123" s="108"/>
      <c r="K123" s="109"/>
    </row>
    <row r="124" spans="1:11" ht="19" customHeight="1">
      <c r="A124" s="35"/>
      <c r="B124" s="140"/>
      <c r="C124" s="140"/>
      <c r="D124" s="234"/>
      <c r="E124" s="140"/>
      <c r="F124" s="41"/>
      <c r="G124" s="42"/>
      <c r="H124" s="42"/>
      <c r="I124" s="42"/>
      <c r="J124" s="108"/>
      <c r="K124" s="109"/>
    </row>
    <row r="125" spans="1:11" ht="19" customHeight="1">
      <c r="A125" s="35"/>
      <c r="B125" s="140"/>
      <c r="C125" s="140"/>
      <c r="D125" s="234"/>
      <c r="E125" s="140"/>
      <c r="F125" s="41"/>
      <c r="G125" s="42"/>
      <c r="H125" s="42"/>
      <c r="I125" s="42"/>
      <c r="J125" s="108"/>
      <c r="K125" s="109"/>
    </row>
    <row r="126" spans="1:11" ht="19" customHeight="1">
      <c r="A126" s="35"/>
      <c r="B126" s="140"/>
      <c r="C126" s="140"/>
      <c r="D126" s="234"/>
      <c r="E126" s="140"/>
      <c r="F126" s="41"/>
      <c r="G126" s="42"/>
      <c r="H126" s="42"/>
      <c r="I126" s="42"/>
      <c r="J126" s="108"/>
      <c r="K126" s="109"/>
    </row>
    <row r="127" spans="1:11" ht="19" customHeight="1">
      <c r="A127" s="35"/>
      <c r="B127" s="140"/>
      <c r="C127" s="140"/>
      <c r="D127" s="234"/>
      <c r="E127" s="140"/>
      <c r="F127" s="41"/>
      <c r="G127" s="42"/>
      <c r="H127" s="42"/>
      <c r="I127" s="42"/>
      <c r="J127" s="108"/>
      <c r="K127" s="109"/>
    </row>
    <row r="128" spans="1:11" ht="19" customHeight="1">
      <c r="A128" s="35"/>
      <c r="B128" s="140"/>
      <c r="C128" s="140"/>
      <c r="D128" s="234"/>
      <c r="E128" s="140"/>
      <c r="F128" s="41"/>
      <c r="G128" s="42"/>
      <c r="H128" s="42"/>
      <c r="I128" s="42"/>
      <c r="J128" s="108"/>
      <c r="K128" s="109"/>
    </row>
    <row r="129" spans="1:13" ht="19" customHeight="1">
      <c r="A129" s="35"/>
      <c r="B129" s="140"/>
      <c r="C129" s="140"/>
      <c r="D129" s="234"/>
      <c r="E129" s="140"/>
      <c r="F129" s="41"/>
      <c r="G129" s="42"/>
      <c r="H129" s="42"/>
      <c r="I129" s="42"/>
      <c r="J129" s="108"/>
      <c r="K129" s="109"/>
    </row>
    <row r="130" spans="1:13" ht="19" customHeight="1">
      <c r="A130" s="35"/>
      <c r="B130" s="140"/>
      <c r="C130" s="140"/>
      <c r="D130" s="234"/>
      <c r="E130" s="140"/>
      <c r="F130" s="41"/>
      <c r="G130" s="42"/>
      <c r="H130" s="42"/>
      <c r="I130" s="42"/>
      <c r="J130" s="108"/>
      <c r="K130" s="109"/>
      <c r="M130"/>
    </row>
    <row r="131" spans="1:13" ht="19" customHeight="1">
      <c r="A131" s="35"/>
      <c r="B131" s="140"/>
      <c r="C131" s="140"/>
      <c r="D131" s="234"/>
      <c r="E131" s="140"/>
      <c r="F131" s="41"/>
      <c r="G131" s="42"/>
      <c r="H131" s="42"/>
      <c r="I131" s="42"/>
      <c r="J131" s="108"/>
      <c r="K131" s="109"/>
    </row>
    <row r="132" spans="1:13" ht="19" customHeight="1">
      <c r="A132" s="35"/>
      <c r="B132" s="140"/>
      <c r="C132" s="140"/>
      <c r="D132" s="234"/>
      <c r="E132" s="140"/>
      <c r="F132" s="41"/>
      <c r="G132" s="42"/>
      <c r="H132" s="42"/>
      <c r="I132" s="42"/>
      <c r="J132" s="108"/>
      <c r="K132" s="109"/>
    </row>
    <row r="133" spans="1:13" ht="19" customHeight="1">
      <c r="A133" s="35"/>
      <c r="B133" s="140"/>
      <c r="C133" s="140"/>
      <c r="D133" s="234"/>
      <c r="E133" s="140"/>
      <c r="F133" s="41"/>
      <c r="G133" s="42"/>
      <c r="H133" s="42"/>
      <c r="I133" s="42"/>
      <c r="J133" s="108"/>
      <c r="K133" s="109"/>
    </row>
    <row r="134" spans="1:13" ht="19" customHeight="1">
      <c r="A134" s="35"/>
      <c r="B134" s="140"/>
      <c r="C134" s="140"/>
      <c r="D134" s="234"/>
      <c r="E134" s="140"/>
      <c r="F134" s="41"/>
      <c r="G134" s="42"/>
      <c r="H134" s="42"/>
      <c r="I134" s="42"/>
      <c r="J134" s="108"/>
      <c r="K134" s="109"/>
    </row>
    <row r="135" spans="1:13" ht="19" customHeight="1">
      <c r="A135" s="35"/>
      <c r="B135" s="140"/>
      <c r="C135" s="140"/>
      <c r="D135" s="234"/>
      <c r="E135" s="140"/>
      <c r="F135" s="41"/>
      <c r="G135" s="42"/>
      <c r="H135" s="42"/>
      <c r="I135" s="42"/>
      <c r="J135" s="108"/>
      <c r="K135" s="109"/>
    </row>
    <row r="136" spans="1:13" ht="19" customHeight="1">
      <c r="A136" s="35"/>
      <c r="B136" s="140"/>
      <c r="C136" s="140"/>
      <c r="D136" s="234"/>
      <c r="E136" s="140"/>
      <c r="F136" s="41"/>
      <c r="G136" s="42"/>
      <c r="H136" s="42"/>
      <c r="I136" s="42"/>
      <c r="J136" s="108"/>
      <c r="K136" s="109"/>
    </row>
    <row r="137" spans="1:13" ht="19" customHeight="1">
      <c r="A137" s="35"/>
      <c r="B137" s="140"/>
      <c r="C137" s="140"/>
      <c r="D137" s="234"/>
      <c r="E137" s="140"/>
      <c r="F137" s="41"/>
      <c r="G137" s="42"/>
      <c r="H137" s="42"/>
      <c r="I137" s="42"/>
      <c r="J137" s="108"/>
      <c r="K137" s="109"/>
    </row>
    <row r="138" spans="1:13" ht="19" customHeight="1">
      <c r="A138" s="35"/>
      <c r="B138" s="140"/>
      <c r="C138" s="140"/>
      <c r="D138" s="234"/>
      <c r="E138" s="140"/>
      <c r="F138" s="41"/>
      <c r="G138" s="42"/>
      <c r="H138" s="42"/>
      <c r="I138" s="42"/>
      <c r="J138" s="108"/>
      <c r="K138" s="109"/>
    </row>
    <row r="139" spans="1:13" ht="19" customHeight="1">
      <c r="A139" s="35"/>
      <c r="B139" s="140"/>
      <c r="C139" s="140"/>
      <c r="D139" s="234"/>
      <c r="E139" s="140"/>
      <c r="F139" s="41"/>
      <c r="G139" s="42"/>
      <c r="H139" s="42"/>
      <c r="I139" s="42"/>
      <c r="J139" s="108"/>
      <c r="K139" s="109"/>
    </row>
    <row r="140" spans="1:13" ht="19" customHeight="1">
      <c r="A140" s="35"/>
      <c r="B140" s="140"/>
      <c r="C140" s="140"/>
      <c r="D140" s="234"/>
      <c r="E140" s="140"/>
      <c r="F140" s="41"/>
      <c r="G140" s="42"/>
      <c r="H140" s="42"/>
      <c r="I140" s="42"/>
      <c r="J140" s="108"/>
      <c r="K140" s="109"/>
    </row>
    <row r="141" spans="1:13" ht="19" customHeight="1">
      <c r="A141" s="35"/>
      <c r="B141" s="140"/>
      <c r="C141" s="140"/>
      <c r="D141" s="234"/>
      <c r="E141" s="140"/>
      <c r="F141" s="41"/>
      <c r="G141" s="42"/>
      <c r="H141" s="42"/>
      <c r="I141" s="42"/>
      <c r="J141" s="108"/>
      <c r="K141" s="109"/>
    </row>
    <row r="142" spans="1:13" ht="19" customHeight="1">
      <c r="A142" s="35"/>
      <c r="B142" s="140"/>
      <c r="C142" s="140"/>
      <c r="D142" s="234"/>
      <c r="E142" s="140"/>
      <c r="F142" s="41"/>
      <c r="G142" s="42"/>
      <c r="H142" s="42"/>
      <c r="I142" s="42"/>
      <c r="J142" s="108"/>
      <c r="K142" s="109"/>
    </row>
    <row r="143" spans="1:13" ht="19" customHeight="1">
      <c r="A143" s="35"/>
      <c r="B143" s="140"/>
      <c r="C143" s="140"/>
      <c r="D143" s="234"/>
      <c r="E143" s="140"/>
      <c r="F143" s="41"/>
      <c r="G143" s="42"/>
      <c r="H143" s="42"/>
      <c r="I143" s="42"/>
      <c r="J143" s="108"/>
      <c r="K143" s="109"/>
    </row>
    <row r="144" spans="1:13" ht="19" customHeight="1">
      <c r="A144" s="35"/>
      <c r="B144" s="140"/>
      <c r="C144" s="140"/>
      <c r="D144" s="234"/>
      <c r="E144" s="140"/>
      <c r="F144" s="41"/>
      <c r="G144" s="42"/>
      <c r="H144" s="42"/>
      <c r="I144" s="42"/>
      <c r="J144" s="108"/>
      <c r="K144" s="109"/>
    </row>
    <row r="145" spans="1:11" ht="19" customHeight="1">
      <c r="A145" s="35"/>
      <c r="B145" s="140"/>
      <c r="C145" s="140"/>
      <c r="D145" s="234"/>
      <c r="E145" s="140"/>
      <c r="F145" s="41"/>
      <c r="G145" s="42"/>
      <c r="H145" s="42"/>
      <c r="I145" s="42"/>
      <c r="J145" s="108"/>
      <c r="K145" s="109"/>
    </row>
    <row r="146" spans="1:11" ht="19" customHeight="1">
      <c r="A146" s="35"/>
      <c r="B146" s="140"/>
      <c r="C146" s="140"/>
      <c r="D146" s="234"/>
      <c r="E146" s="140"/>
      <c r="F146" s="41"/>
      <c r="G146" s="42"/>
      <c r="H146" s="42"/>
      <c r="I146" s="42"/>
      <c r="J146" s="108"/>
      <c r="K146" s="109"/>
    </row>
    <row r="147" spans="1:11" ht="19" customHeight="1">
      <c r="A147" s="35"/>
      <c r="B147" s="140"/>
      <c r="C147" s="140"/>
      <c r="D147" s="234"/>
      <c r="E147" s="140"/>
      <c r="F147" s="41"/>
      <c r="G147" s="42"/>
      <c r="H147" s="42"/>
      <c r="I147" s="42"/>
      <c r="J147" s="108"/>
      <c r="K147" s="109"/>
    </row>
    <row r="148" spans="1:11" ht="19" customHeight="1">
      <c r="A148" s="35"/>
      <c r="B148" s="140"/>
      <c r="C148" s="140"/>
      <c r="D148" s="234"/>
      <c r="E148" s="140"/>
      <c r="F148" s="41"/>
      <c r="G148" s="42"/>
      <c r="H148" s="42"/>
      <c r="I148" s="42"/>
      <c r="J148" s="108"/>
      <c r="K148" s="109"/>
    </row>
    <row r="149" spans="1:11" ht="19" customHeight="1">
      <c r="A149" s="35"/>
      <c r="B149" s="140"/>
      <c r="C149" s="140"/>
      <c r="D149" s="234"/>
      <c r="E149" s="140"/>
      <c r="F149" s="41"/>
      <c r="G149" s="42"/>
      <c r="H149" s="42"/>
      <c r="I149" s="42"/>
      <c r="J149" s="108"/>
      <c r="K149" s="109"/>
    </row>
    <row r="150" spans="1:11" ht="19" customHeight="1">
      <c r="A150" s="35"/>
      <c r="B150" s="140"/>
      <c r="C150" s="140"/>
      <c r="D150" s="234"/>
      <c r="E150" s="140"/>
      <c r="F150" s="41"/>
      <c r="G150" s="42"/>
      <c r="H150" s="42"/>
      <c r="I150" s="42"/>
      <c r="J150" s="108"/>
      <c r="K150" s="109"/>
    </row>
    <row r="151" spans="1:11" ht="19" customHeight="1">
      <c r="A151" s="35"/>
      <c r="B151" s="140"/>
      <c r="C151" s="140"/>
      <c r="D151" s="234"/>
      <c r="E151" s="140"/>
      <c r="F151" s="41"/>
      <c r="G151" s="42"/>
      <c r="H151" s="42"/>
      <c r="I151" s="42"/>
      <c r="J151" s="108"/>
      <c r="K151" s="109"/>
    </row>
    <row r="152" spans="1:11" ht="19" customHeight="1">
      <c r="A152" s="35"/>
      <c r="B152" s="140"/>
      <c r="C152" s="140"/>
      <c r="D152" s="234"/>
      <c r="E152" s="140"/>
      <c r="F152" s="41"/>
      <c r="G152" s="42"/>
      <c r="H152" s="42"/>
      <c r="I152" s="42"/>
      <c r="J152" s="108"/>
      <c r="K152" s="109"/>
    </row>
    <row r="153" spans="1:11" ht="19" customHeight="1">
      <c r="A153" s="35"/>
      <c r="B153" s="140"/>
      <c r="C153" s="140"/>
      <c r="D153" s="234"/>
      <c r="E153" s="140"/>
      <c r="F153" s="41"/>
      <c r="G153" s="42"/>
      <c r="H153" s="42"/>
      <c r="I153" s="42"/>
      <c r="J153" s="108"/>
      <c r="K153" s="109"/>
    </row>
    <row r="154" spans="1:11" ht="19" customHeight="1">
      <c r="A154" s="35"/>
      <c r="B154" s="140"/>
      <c r="C154" s="140"/>
      <c r="D154" s="234"/>
      <c r="E154" s="140"/>
      <c r="F154" s="41"/>
      <c r="G154" s="42"/>
      <c r="H154" s="42"/>
      <c r="I154" s="42"/>
      <c r="J154" s="108"/>
      <c r="K154" s="109"/>
    </row>
    <row r="155" spans="1:11" ht="19" customHeight="1">
      <c r="A155" s="35"/>
      <c r="B155" s="140"/>
      <c r="C155" s="140"/>
      <c r="D155" s="234"/>
      <c r="E155" s="140"/>
      <c r="F155" s="41"/>
      <c r="G155" s="42"/>
      <c r="H155" s="42"/>
      <c r="I155" s="42"/>
      <c r="J155" s="108"/>
      <c r="K155" s="109"/>
    </row>
    <row r="156" spans="1:11" ht="19" customHeight="1">
      <c r="A156" s="35"/>
      <c r="B156" s="140"/>
      <c r="C156" s="140"/>
      <c r="D156" s="234"/>
      <c r="E156" s="140"/>
      <c r="F156" s="41"/>
      <c r="G156" s="42"/>
      <c r="H156" s="42"/>
      <c r="I156" s="42"/>
      <c r="J156" s="108"/>
      <c r="K156" s="109"/>
    </row>
    <row r="157" spans="1:11" ht="19" customHeight="1">
      <c r="A157" s="35"/>
      <c r="B157" s="140"/>
      <c r="C157" s="140"/>
      <c r="D157" s="234"/>
      <c r="E157" s="140"/>
      <c r="F157" s="41"/>
      <c r="G157" s="42"/>
      <c r="H157" s="42"/>
      <c r="I157" s="42"/>
      <c r="J157" s="108"/>
      <c r="K157" s="109"/>
    </row>
    <row r="158" spans="1:11" ht="19" customHeight="1">
      <c r="A158" s="35"/>
      <c r="B158" s="140"/>
      <c r="C158" s="140"/>
      <c r="D158" s="234"/>
      <c r="E158" s="140"/>
      <c r="F158" s="41"/>
      <c r="G158" s="42"/>
      <c r="H158" s="42"/>
      <c r="I158" s="42"/>
      <c r="J158" s="108"/>
      <c r="K158" s="109"/>
    </row>
    <row r="159" spans="1:11" ht="19" customHeight="1">
      <c r="A159" s="35"/>
      <c r="B159" s="140"/>
      <c r="C159" s="140"/>
      <c r="D159" s="234"/>
      <c r="E159" s="140"/>
      <c r="F159" s="41"/>
      <c r="G159" s="42"/>
      <c r="H159" s="42"/>
      <c r="I159" s="42"/>
      <c r="J159" s="108"/>
      <c r="K159" s="109"/>
    </row>
    <row r="160" spans="1:11" ht="19" customHeight="1">
      <c r="A160" s="35"/>
      <c r="B160" s="140"/>
      <c r="C160" s="140"/>
      <c r="D160" s="234"/>
      <c r="E160" s="140"/>
      <c r="F160" s="41"/>
      <c r="G160" s="42"/>
      <c r="H160" s="42"/>
      <c r="I160" s="42"/>
      <c r="J160" s="108"/>
      <c r="K160" s="109"/>
    </row>
    <row r="161" spans="1:11" ht="19" customHeight="1">
      <c r="A161" s="35"/>
      <c r="B161" s="140"/>
      <c r="C161" s="140"/>
      <c r="D161" s="234"/>
      <c r="E161" s="140"/>
      <c r="F161" s="41"/>
      <c r="G161" s="42"/>
      <c r="H161" s="42"/>
      <c r="I161" s="42"/>
      <c r="J161" s="108"/>
      <c r="K161" s="109"/>
    </row>
    <row r="162" spans="1:11" ht="19" customHeight="1">
      <c r="A162" s="35"/>
      <c r="B162" s="140"/>
      <c r="C162" s="140"/>
      <c r="D162" s="234"/>
      <c r="E162" s="140"/>
      <c r="F162" s="41"/>
      <c r="G162" s="42"/>
      <c r="H162" s="42"/>
      <c r="I162" s="42"/>
      <c r="J162" s="108"/>
      <c r="K162" s="109"/>
    </row>
  </sheetData>
  <sheetProtection formatCells="0" formatColumns="0" formatRows="0" autoFilter="0" pivotTables="0"/>
  <autoFilter ref="A12:K162" xr:uid="{71D5FCE5-813B-E445-AB66-11A145D40CD9}"/>
  <mergeCells count="10">
    <mergeCell ref="A4:B4"/>
    <mergeCell ref="G10:I11"/>
    <mergeCell ref="J10:J12"/>
    <mergeCell ref="K11:K12"/>
    <mergeCell ref="F10:F12"/>
    <mergeCell ref="A10:A12"/>
    <mergeCell ref="B10:B12"/>
    <mergeCell ref="C10:C12"/>
    <mergeCell ref="D10:D12"/>
    <mergeCell ref="E10:E12"/>
  </mergeCells>
  <phoneticPr fontId="19" type="noConversion"/>
  <conditionalFormatting sqref="A8">
    <cfRule type="duplicateValues" dxfId="28" priority="1"/>
  </conditionalFormatting>
  <conditionalFormatting sqref="F13:F162">
    <cfRule type="expression" dxfId="27" priority="10">
      <formula>$B$6="Total Compensación con PL Anualizado ($)"</formula>
    </cfRule>
    <cfRule type="expression" dxfId="26" priority="11" stopIfTrue="1">
      <formula>$B$6="Pago Fijo en MD Mensual ($)"</formula>
    </cfRule>
    <cfRule type="expression" dxfId="25" priority="12" stopIfTrue="1">
      <formula>$B$6="Total Remuneración en MD Mensual ($)"</formula>
    </cfRule>
    <cfRule type="expression" dxfId="24" priority="13">
      <formula>$B$6="Total Compensación sin PL Mensual ($)"</formula>
    </cfRule>
    <cfRule type="expression" dxfId="23" priority="14" stopIfTrue="1">
      <formula>$B$6="Total Compensación con PL Mensual ($)"</formula>
    </cfRule>
  </conditionalFormatting>
  <conditionalFormatting sqref="J13:J162">
    <cfRule type="expression" dxfId="22" priority="2">
      <formula>J13="Dentro de banda"</formula>
    </cfRule>
    <cfRule type="expression" dxfId="21" priority="3">
      <formula>J13="Por encima de banda"</formula>
    </cfRule>
    <cfRule type="expression" dxfId="20" priority="4">
      <formula>J13="Por debajo de banda"</formula>
    </cfRule>
    <cfRule type="expression" dxfId="19" priority="5" stopIfTrue="1">
      <formula>J13=""</formula>
    </cfRule>
  </conditionalFormatting>
  <dataValidations count="1">
    <dataValidation type="list" allowBlank="1" showInputMessage="1" showErrorMessage="1" sqref="B8" xr:uid="{C3D20D1B-EA1F-994C-801A-8A6172037B83}">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429BD32-8FFD-B64B-9DD2-D3737D127F96}">
          <x14:formula1>
            <xm:f>'Listas desplegables'!$W$3:$W$52</xm:f>
          </x14:formula1>
          <xm:sqref>B7</xm:sqref>
        </x14:dataValidation>
        <x14:dataValidation type="list" allowBlank="1" showInputMessage="1" showErrorMessage="1" xr:uid="{62AEF05B-2B19-624F-8E90-CD2388401343}">
          <x14:formula1>
            <xm:f>'Data Empresa'!$B$13:$B$162</xm:f>
          </x14:formula1>
          <xm:sqref>B53:B162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E7BB0-94C2-F74C-B1FA-8DF40C7DD0F8}">
  <sheetPr codeName="Hoja16"/>
  <dimension ref="A11:G17"/>
  <sheetViews>
    <sheetView showGridLines="0" zoomScale="120" zoomScaleNormal="120" workbookViewId="0">
      <selection activeCell="E22" sqref="E22"/>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65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21" t="s">
        <v>85</v>
      </c>
      <c r="B15" s="8"/>
      <c r="C15" s="8"/>
      <c r="D15" s="8"/>
      <c r="E15" s="8"/>
      <c r="F15" s="8"/>
      <c r="G15" s="8"/>
    </row>
    <row r="16" spans="1:7" s="2" customFormat="1" ht="5" customHeight="1">
      <c r="A16" s="8"/>
      <c r="B16" s="8"/>
      <c r="C16" s="8"/>
      <c r="D16" s="8"/>
      <c r="E16" s="8"/>
      <c r="F16" s="8"/>
      <c r="G16" s="8"/>
    </row>
    <row r="17" spans="1:6" ht="55"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0"/>
  <dimension ref="A1:V162"/>
  <sheetViews>
    <sheetView showGridLines="0" zoomScale="90" zoomScaleNormal="90" workbookViewId="0">
      <selection activeCell="A5" sqref="A5:B5"/>
    </sheetView>
  </sheetViews>
  <sheetFormatPr baseColWidth="10" defaultColWidth="10.83203125" defaultRowHeight="14"/>
  <cols>
    <col min="1" max="2" width="39.6640625" style="62" customWidth="1"/>
    <col min="3" max="4" width="55.83203125" style="62" customWidth="1"/>
    <col min="5" max="5" width="12.33203125" style="62" bestFit="1" customWidth="1"/>
    <col min="6" max="7" width="16.5" style="62" customWidth="1"/>
    <col min="8" max="8" width="14.83203125" style="110" customWidth="1"/>
    <col min="9" max="9" width="6.83203125" style="273" customWidth="1"/>
    <col min="10" max="10" width="14.1640625" style="110" customWidth="1"/>
    <col min="11" max="11" width="14.83203125" style="110" customWidth="1"/>
    <col min="12" max="12" width="6.83203125" style="273" customWidth="1"/>
    <col min="13" max="13" width="14.1640625" style="110" customWidth="1"/>
    <col min="14" max="14" width="14.83203125" style="110" customWidth="1"/>
    <col min="15" max="15" width="6.83203125" style="279" customWidth="1"/>
    <col min="16" max="16" width="14.1640625" style="114" customWidth="1"/>
    <col min="17" max="17" width="14.83203125" style="110" customWidth="1"/>
    <col min="18" max="18" width="6.83203125" style="279" customWidth="1"/>
    <col min="19" max="19" width="14.1640625" style="114" customWidth="1"/>
    <col min="20" max="20" width="14.83203125" style="110" customWidth="1"/>
    <col min="21" max="21" width="6.83203125" style="279" customWidth="1"/>
    <col min="22" max="22" width="14.1640625" style="114" customWidth="1"/>
    <col min="23" max="16384" width="10.83203125" style="62"/>
  </cols>
  <sheetData>
    <row r="1" spans="1:22" ht="80" customHeight="1">
      <c r="J1" s="167"/>
      <c r="K1" s="167"/>
      <c r="L1" s="276"/>
      <c r="M1" s="168"/>
      <c r="N1" s="168"/>
      <c r="O1" s="274"/>
      <c r="P1" s="361"/>
      <c r="Q1" s="361"/>
    </row>
    <row r="2" spans="1:22" ht="40" customHeight="1">
      <c r="C2" s="132"/>
      <c r="D2" s="132"/>
      <c r="E2" s="132"/>
      <c r="F2" s="132"/>
      <c r="G2" s="132"/>
      <c r="H2" s="132"/>
      <c r="I2" s="274"/>
      <c r="J2" s="169"/>
      <c r="K2" s="169"/>
      <c r="L2" s="277"/>
      <c r="M2" s="169"/>
      <c r="N2" s="169"/>
    </row>
    <row r="3" spans="1:22" ht="20" customHeight="1">
      <c r="C3" s="132"/>
      <c r="D3" s="132"/>
      <c r="E3" s="132"/>
      <c r="F3" s="132"/>
      <c r="G3" s="132"/>
      <c r="H3" s="132"/>
      <c r="I3" s="274"/>
      <c r="J3" s="170"/>
      <c r="K3" s="170"/>
      <c r="L3" s="278"/>
      <c r="M3" s="170"/>
      <c r="N3" s="170"/>
    </row>
    <row r="4" spans="1:22" ht="16" customHeight="1">
      <c r="A4" s="347" t="s">
        <v>106</v>
      </c>
      <c r="B4" s="347"/>
      <c r="C4" s="176"/>
      <c r="D4" s="147"/>
      <c r="E4" s="147"/>
      <c r="F4" s="147"/>
      <c r="G4" s="147"/>
      <c r="H4" s="147"/>
      <c r="I4" s="275"/>
      <c r="J4" s="147"/>
      <c r="K4" s="147"/>
      <c r="L4" s="275"/>
      <c r="M4" s="147"/>
      <c r="N4" s="147"/>
      <c r="O4" s="275"/>
      <c r="P4" s="147"/>
      <c r="Q4" s="147"/>
      <c r="R4" s="275"/>
      <c r="S4" s="147"/>
    </row>
    <row r="5" spans="1:22" ht="18" customHeight="1">
      <c r="A5" s="112" t="s">
        <v>163</v>
      </c>
      <c r="B5" s="155"/>
      <c r="C5" s="268"/>
      <c r="D5" s="147"/>
      <c r="E5" s="147"/>
      <c r="F5" s="147"/>
      <c r="G5" s="147"/>
      <c r="I5" s="281" t="s">
        <v>490</v>
      </c>
      <c r="J5" s="147"/>
      <c r="K5" s="147"/>
      <c r="L5" s="275"/>
      <c r="M5" s="147"/>
      <c r="N5" s="147"/>
      <c r="O5" s="275"/>
      <c r="P5" s="147"/>
      <c r="Q5" s="147"/>
      <c r="R5" s="275"/>
      <c r="S5" s="147"/>
    </row>
    <row r="6" spans="1:22" s="111" customFormat="1" ht="18" customHeight="1">
      <c r="A6" s="130" t="s">
        <v>498</v>
      </c>
      <c r="B6" s="150"/>
      <c r="D6" s="147"/>
      <c r="E6" s="147"/>
      <c r="F6" s="147"/>
      <c r="G6" s="147"/>
      <c r="I6" s="281" t="s">
        <v>491</v>
      </c>
      <c r="J6" s="283" t="s">
        <v>494</v>
      </c>
      <c r="K6" s="147"/>
      <c r="L6" s="275"/>
      <c r="M6" s="147"/>
      <c r="N6" s="147"/>
      <c r="O6" s="275"/>
      <c r="P6" s="147"/>
      <c r="Q6" s="147"/>
      <c r="R6" s="275"/>
      <c r="S6" s="147"/>
      <c r="T6" s="115"/>
      <c r="U6" s="284"/>
      <c r="V6" s="116"/>
    </row>
    <row r="7" spans="1:22" s="111" customFormat="1" ht="18" customHeight="1">
      <c r="A7" s="203" t="s">
        <v>254</v>
      </c>
      <c r="B7" s="142"/>
      <c r="D7" s="147"/>
      <c r="E7" s="147"/>
      <c r="F7" s="147"/>
      <c r="G7" s="147"/>
      <c r="I7" s="281" t="s">
        <v>492</v>
      </c>
      <c r="J7" s="283" t="s">
        <v>495</v>
      </c>
      <c r="K7" s="147"/>
      <c r="L7" s="275"/>
      <c r="M7" s="147"/>
      <c r="N7" s="147"/>
      <c r="O7" s="275"/>
      <c r="P7" s="147"/>
      <c r="Q7" s="147"/>
      <c r="R7" s="275"/>
      <c r="S7" s="147"/>
      <c r="T7" s="283"/>
      <c r="U7" s="280"/>
      <c r="V7" s="116"/>
    </row>
    <row r="8" spans="1:22" s="111" customFormat="1" ht="20" customHeight="1">
      <c r="B8" s="132"/>
      <c r="C8" s="153"/>
      <c r="D8" s="147"/>
      <c r="E8" s="147"/>
      <c r="F8" s="147"/>
      <c r="G8" s="147"/>
      <c r="I8" s="282" t="s">
        <v>493</v>
      </c>
      <c r="J8" s="112" t="s">
        <v>493</v>
      </c>
      <c r="K8" s="147"/>
      <c r="L8" s="275"/>
      <c r="M8" s="147"/>
      <c r="N8" s="147"/>
      <c r="O8" s="275"/>
      <c r="P8" s="147"/>
      <c r="Q8" s="147"/>
      <c r="R8" s="275"/>
      <c r="S8" s="147"/>
      <c r="T8" s="112" t="s">
        <v>493</v>
      </c>
      <c r="U8" s="280"/>
      <c r="V8" s="116"/>
    </row>
    <row r="9" spans="1:22" ht="16" customHeight="1">
      <c r="A9" s="330" t="s">
        <v>223</v>
      </c>
      <c r="B9" s="330" t="s">
        <v>221</v>
      </c>
      <c r="C9" s="330" t="s">
        <v>465</v>
      </c>
      <c r="D9" s="330" t="s">
        <v>224</v>
      </c>
      <c r="E9" s="343" t="s">
        <v>116</v>
      </c>
      <c r="F9" s="343" t="s">
        <v>102</v>
      </c>
      <c r="G9" s="343" t="s">
        <v>241</v>
      </c>
      <c r="H9" s="364" t="s">
        <v>71</v>
      </c>
      <c r="I9" s="364"/>
      <c r="J9" s="364"/>
      <c r="K9" s="364"/>
      <c r="L9" s="364"/>
      <c r="M9" s="364"/>
      <c r="N9" s="364"/>
      <c r="O9" s="364"/>
      <c r="P9" s="364"/>
      <c r="Q9" s="364"/>
      <c r="R9" s="364"/>
      <c r="S9" s="364"/>
      <c r="T9" s="364"/>
      <c r="U9" s="364"/>
      <c r="V9" s="364"/>
    </row>
    <row r="10" spans="1:22" ht="16" customHeight="1">
      <c r="A10" s="331"/>
      <c r="B10" s="331"/>
      <c r="C10" s="331"/>
      <c r="D10" s="331"/>
      <c r="E10" s="343"/>
      <c r="F10" s="343"/>
      <c r="G10" s="343"/>
      <c r="H10" s="362" t="s">
        <v>72</v>
      </c>
      <c r="I10" s="362"/>
      <c r="J10" s="362"/>
      <c r="K10" s="362" t="s">
        <v>73</v>
      </c>
      <c r="L10" s="362"/>
      <c r="M10" s="362"/>
      <c r="N10" s="362" t="s">
        <v>74</v>
      </c>
      <c r="O10" s="362"/>
      <c r="P10" s="362"/>
      <c r="Q10" s="362" t="s">
        <v>75</v>
      </c>
      <c r="R10" s="362"/>
      <c r="S10" s="362"/>
      <c r="T10" s="362" t="s">
        <v>76</v>
      </c>
      <c r="U10" s="362"/>
      <c r="V10" s="362"/>
    </row>
    <row r="11" spans="1:22" ht="16" customHeight="1">
      <c r="A11" s="331"/>
      <c r="B11" s="331"/>
      <c r="C11" s="331"/>
      <c r="D11" s="331"/>
      <c r="E11" s="343"/>
      <c r="F11" s="343"/>
      <c r="G11" s="343"/>
      <c r="H11" s="166" t="s">
        <v>108</v>
      </c>
      <c r="I11" s="366" t="s">
        <v>125</v>
      </c>
      <c r="J11" s="366"/>
      <c r="K11" s="166" t="s">
        <v>108</v>
      </c>
      <c r="L11" s="366" t="s">
        <v>125</v>
      </c>
      <c r="M11" s="366"/>
      <c r="N11" s="166" t="s">
        <v>108</v>
      </c>
      <c r="O11" s="366" t="s">
        <v>125</v>
      </c>
      <c r="P11" s="366"/>
      <c r="Q11" s="166" t="s">
        <v>108</v>
      </c>
      <c r="R11" s="366" t="s">
        <v>125</v>
      </c>
      <c r="S11" s="366"/>
      <c r="T11" s="166" t="s">
        <v>108</v>
      </c>
      <c r="U11" s="366" t="s">
        <v>125</v>
      </c>
      <c r="V11" s="366"/>
    </row>
    <row r="12" spans="1:22" ht="15">
      <c r="A12" s="367"/>
      <c r="B12" s="367"/>
      <c r="C12" s="332"/>
      <c r="D12" s="332"/>
      <c r="E12" s="363"/>
      <c r="F12" s="363"/>
      <c r="G12" s="363"/>
      <c r="H12" s="165" t="s">
        <v>487</v>
      </c>
      <c r="I12" s="365" t="s">
        <v>124</v>
      </c>
      <c r="J12" s="365"/>
      <c r="K12" s="165" t="s">
        <v>487</v>
      </c>
      <c r="L12" s="365" t="s">
        <v>124</v>
      </c>
      <c r="M12" s="365"/>
      <c r="N12" s="165" t="s">
        <v>487</v>
      </c>
      <c r="O12" s="365" t="s">
        <v>124</v>
      </c>
      <c r="P12" s="365"/>
      <c r="Q12" s="165" t="s">
        <v>487</v>
      </c>
      <c r="R12" s="365" t="s">
        <v>124</v>
      </c>
      <c r="S12" s="365"/>
      <c r="T12" s="165" t="s">
        <v>487</v>
      </c>
      <c r="U12" s="365" t="s">
        <v>124</v>
      </c>
      <c r="V12" s="365"/>
    </row>
    <row r="13" spans="1:22" ht="19" customHeight="1">
      <c r="A13" s="35"/>
      <c r="B13" s="140"/>
      <c r="C13" s="140"/>
      <c r="D13" s="140"/>
      <c r="E13" s="140"/>
      <c r="F13" s="269"/>
      <c r="G13" s="269"/>
      <c r="H13" s="270">
        <f>IF($E13="","",VLOOKUP($E13,'Data Mercado'!$A$7:$F$25,2,0))</f>
      </c>
      <c r="I13" s="164">
        <f>IF($E13="","",IF(H13&gt;$G13,($G13/H13)-1,""))</f>
      </c>
      <c r="J13" s="269">
        <f>IF($D13="","",IF(H13="","",IF(H13="ND","",IF($F13=0,"",IF($F13&gt;=H13,"",H13-$F13)))))</f>
      </c>
      <c r="K13" s="270">
        <f>IF($E13="","",VLOOKUP($E13,'Data Mercado'!$A$7:$F$25,3,0))</f>
      </c>
      <c r="L13" s="164">
        <f>IF($E13="","",IF(K13&gt;$G13,($G13/K13)-1,""))</f>
      </c>
      <c r="M13" s="269">
        <f>IF($D13="","",IF(K13="","",IF(K13="ND","",IF($F13=0,"",IF($F13&gt;=K13,"",K13-$F13)))))</f>
      </c>
      <c r="N13" s="270">
        <f>IF($E13="","",VLOOKUP($E13,'Data Mercado'!$A$7:$F$25,4,0))</f>
      </c>
      <c r="O13" s="164">
        <f>IF($E13="","",IF(N13&gt;$G13,($G13/N13)-1,""))</f>
      </c>
      <c r="P13" s="269">
        <f>IF($D13="","",IF(N13="","",IF(N13="ND","",IF($F13=0,"",IF($F13&gt;=N13,"",N13-$F13)))))</f>
      </c>
      <c r="Q13" s="270">
        <f>IF($E13="","",VLOOKUP($E13,'Data Mercado'!$A$7:$F$25,5,0))</f>
      </c>
      <c r="R13" s="164">
        <f>IF($E13="","",IF(Q13&gt;$G13,($G13/Q13)-1,""))</f>
      </c>
      <c r="S13" s="269">
        <f>IF($D13="","",IF(Q13="","",IF(Q13="ND","",IF($F13=0,"",IF($F13&gt;=Q13,"",Q13-$F13)))))</f>
      </c>
      <c r="T13" s="270">
        <f>IF($E13="","",VLOOKUP($E13,'Data Mercado'!$A$7:$F$25,6,0))</f>
      </c>
      <c r="U13" s="164">
        <f>IF($E13="","",IF(T13&gt;$G13,($G13/T13)-1,""))</f>
      </c>
      <c r="V13" s="269">
        <f>IF($D13="","",IF(T13="","",IF(T13="ND","",IF($F13=0,"",IF($F13&gt;=T13,"",T13-$F13)))))</f>
      </c>
    </row>
    <row r="14" spans="1:22" ht="19" customHeight="1">
      <c r="A14" s="35"/>
      <c r="B14" s="140"/>
      <c r="C14" s="140"/>
      <c r="D14" s="140"/>
      <c r="E14" s="140"/>
      <c r="F14" s="271"/>
      <c r="G14" s="271"/>
      <c r="H14" s="272">
        <f>IF($E14="","",VLOOKUP($E14,'Data Mercado'!$A$7:$F$25,2,0))</f>
      </c>
      <c r="I14" s="164">
        <f>IF($E14="","",IF(H14&gt;$G14,($G14/H14)-1,""))</f>
      </c>
      <c r="J14" s="271">
        <f>IF($D14="","",IF(H14="","",IF(H14="ND","",IF($F14=0,"",IF($F14&gt;=H14,"",H14-$F14)))))</f>
      </c>
      <c r="K14" s="272">
        <f>IF($E14="","",VLOOKUP($E14,'Data Mercado'!$A$7:$F$25,3,0))</f>
      </c>
      <c r="L14" s="164">
        <f>IF($E14="","",IF(K14&gt;$G14,($G14/K14)-1,""))</f>
      </c>
      <c r="M14" s="271">
        <f>IF($D14="","",IF(K14="","",IF(K14="ND","",IF($F14=0,"",IF($F14&gt;=K14,"",K14-$F14)))))</f>
      </c>
      <c r="N14" s="272">
        <f>IF($E14="","",VLOOKUP($E14,'Data Mercado'!$A$7:$F$25,4,0))</f>
      </c>
      <c r="O14" s="164">
        <f>IF($E14="","",IF(N14&gt;$G14,($G14/N14)-1,""))</f>
      </c>
      <c r="P14" s="271">
        <f>IF($D14="","",IF(N14="","",IF(N14="ND","",IF($F14=0,"",IF($F14&gt;=N14,"",N14-$F14)))))</f>
      </c>
      <c r="Q14" s="272">
        <f>IF($E14="","",VLOOKUP($E14,'Data Mercado'!$A$7:$F$25,5,0))</f>
      </c>
      <c r="R14" s="164">
        <f>IF($E14="","",IF(Q14&gt;$G14,($G14/Q14)-1,""))</f>
      </c>
      <c r="S14" s="271">
        <f>IF($D14="","",IF(Q14="","",IF(Q14="ND","",IF($F14=0,"",IF($F14&gt;=Q14,"",Q14-$F14)))))</f>
      </c>
      <c r="T14" s="272">
        <f>IF($E14="","",VLOOKUP($E14,'Data Mercado'!$A$7:$F$25,6,0))</f>
      </c>
      <c r="U14" s="164">
        <f>IF($E14="","",IF(T14&gt;$G14,($G14/T14)-1,""))</f>
      </c>
      <c r="V14" s="271">
        <f>IF($D14="","",IF(T14="","",IF(T14="ND","",IF($F14=0,"",IF($F14&gt;=T14,"",T14-$F14)))))</f>
      </c>
    </row>
    <row r="15" spans="1:22" ht="19" customHeight="1">
      <c r="A15" s="35"/>
      <c r="B15" s="140"/>
      <c r="C15" s="140"/>
      <c r="D15" s="140"/>
      <c r="E15" s="140"/>
      <c r="F15" s="271"/>
      <c r="G15" s="271"/>
      <c r="H15" s="272">
        <f>IF($E15="","",VLOOKUP($E15,'Data Mercado'!$A$7:$F$25,2,0))</f>
      </c>
      <c r="I15" s="164">
        <f>IF($E15="","",IF(H15&gt;$G15,($G15/H15)-1,""))</f>
      </c>
      <c r="J15" s="271">
        <f>IF($D15="","",IF(H15="","",IF(H15="ND","",IF($F15=0,"",IF($F15&gt;=H15,"",H15-$F15)))))</f>
      </c>
      <c r="K15" s="272">
        <f>IF($E15="","",VLOOKUP($E15,'Data Mercado'!$A$7:$F$25,3,0))</f>
      </c>
      <c r="L15" s="164">
        <f>IF($E15="","",IF(K15&gt;$G15,($G15/K15)-1,""))</f>
      </c>
      <c r="M15" s="271">
        <f>IF($D15="","",IF(K15="","",IF(K15="ND","",IF($F15=0,"",IF($F15&gt;=K15,"",K15-$F15)))))</f>
      </c>
      <c r="N15" s="272">
        <f>IF($E15="","",VLOOKUP($E15,'Data Mercado'!$A$7:$F$25,4,0))</f>
      </c>
      <c r="O15" s="164">
        <f>IF($E15="","",IF(N15&gt;$G15,($G15/N15)-1,""))</f>
      </c>
      <c r="P15" s="271">
        <f>IF($D15="","",IF(N15="","",IF(N15="ND","",IF($F15=0,"",IF($F15&gt;=N15,"",N15-$F15)))))</f>
      </c>
      <c r="Q15" s="272">
        <f>IF($E15="","",VLOOKUP($E15,'Data Mercado'!$A$7:$F$25,5,0))</f>
      </c>
      <c r="R15" s="164">
        <f>IF($E15="","",IF(Q15&gt;$G15,($G15/Q15)-1,""))</f>
      </c>
      <c r="S15" s="271">
        <f>IF($D15="","",IF(Q15="","",IF(Q15="ND","",IF($F15=0,"",IF($F15&gt;=Q15,"",Q15-$F15)))))</f>
      </c>
      <c r="T15" s="272">
        <f>IF($E15="","",VLOOKUP($E15,'Data Mercado'!$A$7:$F$25,6,0))</f>
      </c>
      <c r="U15" s="164">
        <f>IF($E15="","",IF(T15&gt;$G15,($G15/T15)-1,""))</f>
      </c>
      <c r="V15" s="271">
        <f>IF($D15="","",IF(T15="","",IF(T15="ND","",IF($F15=0,"",IF($F15&gt;=T15,"",T15-$F15)))))</f>
      </c>
    </row>
    <row r="16" spans="1:22" ht="19" customHeight="1">
      <c r="A16" s="35"/>
      <c r="B16" s="140"/>
      <c r="C16" s="140"/>
      <c r="D16" s="140"/>
      <c r="E16" s="140"/>
      <c r="F16" s="271"/>
      <c r="G16" s="271"/>
      <c r="H16" s="272">
        <f>IF($E16="","",VLOOKUP($E16,'Data Mercado'!$A$7:$F$25,2,0))</f>
      </c>
      <c r="I16" s="164">
        <f>IF($E16="","",IF(H16&gt;$G16,($G16/H16)-1,""))</f>
      </c>
      <c r="J16" s="271">
        <f>IF($D16="","",IF(H16="","",IF(H16="ND","",IF($F16=0,"",IF($F16&gt;=H16,"",H16-$F16)))))</f>
      </c>
      <c r="K16" s="272">
        <f>IF($E16="","",VLOOKUP($E16,'Data Mercado'!$A$7:$F$25,3,0))</f>
      </c>
      <c r="L16" s="164">
        <f>IF($E16="","",IF(K16&gt;$G16,($G16/K16)-1,""))</f>
      </c>
      <c r="M16" s="271">
        <f>IF($D16="","",IF(K16="","",IF(K16="ND","",IF($F16=0,"",IF($F16&gt;=K16,"",K16-$F16)))))</f>
      </c>
      <c r="N16" s="272">
        <f>IF($E16="","",VLOOKUP($E16,'Data Mercado'!$A$7:$F$25,4,0))</f>
      </c>
      <c r="O16" s="164">
        <f>IF($E16="","",IF(N16&gt;$G16,($G16/N16)-1,""))</f>
      </c>
      <c r="P16" s="271">
        <f>IF($D16="","",IF(N16="","",IF(N16="ND","",IF($F16=0,"",IF($F16&gt;=N16,"",N16-$F16)))))</f>
      </c>
      <c r="Q16" s="272">
        <f>IF($E16="","",VLOOKUP($E16,'Data Mercado'!$A$7:$F$25,5,0))</f>
      </c>
      <c r="R16" s="164">
        <f>IF($E16="","",IF(Q16&gt;$G16,($G16/Q16)-1,""))</f>
      </c>
      <c r="S16" s="271">
        <f>IF($D16="","",IF(Q16="","",IF(Q16="ND","",IF($F16=0,"",IF($F16&gt;=Q16,"",Q16-$F16)))))</f>
      </c>
      <c r="T16" s="272">
        <f>IF($E16="","",VLOOKUP($E16,'Data Mercado'!$A$7:$F$25,6,0))</f>
      </c>
      <c r="U16" s="164">
        <f>IF($E16="","",IF(T16&gt;$G16,($G16/T16)-1,""))</f>
      </c>
      <c r="V16" s="271">
        <f>IF($D16="","",IF(T16="","",IF(T16="ND","",IF($F16=0,"",IF($F16&gt;=T16,"",T16-$F16)))))</f>
      </c>
    </row>
    <row r="17" spans="1:22" ht="19" customHeight="1">
      <c r="A17" s="35"/>
      <c r="B17" s="140"/>
      <c r="C17" s="140"/>
      <c r="D17" s="140"/>
      <c r="E17" s="140"/>
      <c r="F17" s="271"/>
      <c r="G17" s="271"/>
      <c r="H17" s="272">
        <f>IF($E17="","",VLOOKUP($E17,'Data Mercado'!$A$7:$F$25,2,0))</f>
      </c>
      <c r="I17" s="164">
        <f>IF($E17="","",IF(H17&gt;$G17,($G17/H17)-1,""))</f>
      </c>
      <c r="J17" s="271">
        <f>IF($D17="","",IF(H17="","",IF(H17="ND","",IF($F17=0,"",IF($F17&gt;=H17,"",H17-$F17)))))</f>
      </c>
      <c r="K17" s="272">
        <f>IF($E17="","",VLOOKUP($E17,'Data Mercado'!$A$7:$F$25,3,0))</f>
      </c>
      <c r="L17" s="164">
        <f>IF($E17="","",IF(K17&gt;$G17,($G17/K17)-1,""))</f>
      </c>
      <c r="M17" s="271">
        <f>IF($D17="","",IF(K17="","",IF(K17="ND","",IF($F17=0,"",IF($F17&gt;=K17,"",K17-$F17)))))</f>
      </c>
      <c r="N17" s="272">
        <f>IF($E17="","",VLOOKUP($E17,'Data Mercado'!$A$7:$F$25,4,0))</f>
      </c>
      <c r="O17" s="164">
        <f>IF($E17="","",IF(N17&gt;$G17,($G17/N17)-1,""))</f>
      </c>
      <c r="P17" s="271">
        <f>IF($D17="","",IF(N17="","",IF(N17="ND","",IF($F17=0,"",IF($F17&gt;=N17,"",N17-$F17)))))</f>
      </c>
      <c r="Q17" s="272">
        <f>IF($E17="","",VLOOKUP($E17,'Data Mercado'!$A$7:$F$25,5,0))</f>
      </c>
      <c r="R17" s="164">
        <f>IF($E17="","",IF(Q17&gt;$G17,($G17/Q17)-1,""))</f>
      </c>
      <c r="S17" s="271">
        <f>IF($D17="","",IF(Q17="","",IF(Q17="ND","",IF($F17=0,"",IF($F17&gt;=Q17,"",Q17-$F17)))))</f>
      </c>
      <c r="T17" s="272">
        <f>IF($E17="","",VLOOKUP($E17,'Data Mercado'!$A$7:$F$25,6,0))</f>
      </c>
      <c r="U17" s="164">
        <f>IF($E17="","",IF(T17&gt;$G17,($G17/T17)-1,""))</f>
      </c>
      <c r="V17" s="271">
        <f>IF($D17="","",IF(T17="","",IF(T17="ND","",IF($F17=0,"",IF($F17&gt;=T17,"",T17-$F17)))))</f>
      </c>
    </row>
    <row r="18" spans="1:22" ht="19" customHeight="1">
      <c r="A18" s="35"/>
      <c r="B18" s="140"/>
      <c r="C18" s="140"/>
      <c r="D18" s="140"/>
      <c r="E18" s="140"/>
      <c r="F18" s="271"/>
      <c r="G18" s="271"/>
      <c r="H18" s="272">
        <f>IF($E18="","",VLOOKUP($E18,'Data Mercado'!$A$7:$F$25,2,0))</f>
      </c>
      <c r="I18" s="164">
        <f>IF($E18="","",IF(H18&gt;$G18,($G18/H18)-1,""))</f>
      </c>
      <c r="J18" s="271">
        <f>IF($D18="","",IF(H18="","",IF(H18="ND","",IF($F18=0,"",IF($F18&gt;=H18,"",H18-$F18)))))</f>
      </c>
      <c r="K18" s="272">
        <f>IF($E18="","",VLOOKUP($E18,'Data Mercado'!$A$7:$F$25,3,0))</f>
      </c>
      <c r="L18" s="164">
        <f>IF($E18="","",IF(K18&gt;$G18,($G18/K18)-1,""))</f>
      </c>
      <c r="M18" s="271">
        <f>IF($D18="","",IF(K18="","",IF(K18="ND","",IF($F18=0,"",IF($F18&gt;=K18,"",K18-$F18)))))</f>
      </c>
      <c r="N18" s="272">
        <f>IF($E18="","",VLOOKUP($E18,'Data Mercado'!$A$7:$F$25,4,0))</f>
      </c>
      <c r="O18" s="164">
        <f>IF($E18="","",IF(N18&gt;$G18,($G18/N18)-1,""))</f>
      </c>
      <c r="P18" s="271">
        <f>IF($D18="","",IF(N18="","",IF(N18="ND","",IF($F18=0,"",IF($F18&gt;=N18,"",N18-$F18)))))</f>
      </c>
      <c r="Q18" s="272">
        <f>IF($E18="","",VLOOKUP($E18,'Data Mercado'!$A$7:$F$25,5,0))</f>
      </c>
      <c r="R18" s="164">
        <f>IF($E18="","",IF(Q18&gt;$G18,($G18/Q18)-1,""))</f>
      </c>
      <c r="S18" s="271">
        <f>IF($D18="","",IF(Q18="","",IF(Q18="ND","",IF($F18=0,"",IF($F18&gt;=Q18,"",Q18-$F18)))))</f>
      </c>
      <c r="T18" s="272">
        <f>IF($E18="","",VLOOKUP($E18,'Data Mercado'!$A$7:$F$25,6,0))</f>
      </c>
      <c r="U18" s="164">
        <f>IF($E18="","",IF(T18&gt;$G18,($G18/T18)-1,""))</f>
      </c>
      <c r="V18" s="271">
        <f>IF($D18="","",IF(T18="","",IF(T18="ND","",IF($F18=0,"",IF($F18&gt;=T18,"",T18-$F18)))))</f>
      </c>
    </row>
    <row r="19" spans="1:22" ht="19" customHeight="1">
      <c r="A19" s="35"/>
      <c r="B19" s="140"/>
      <c r="C19" s="140"/>
      <c r="D19" s="140"/>
      <c r="E19" s="140"/>
      <c r="F19" s="271"/>
      <c r="G19" s="271"/>
      <c r="H19" s="272">
        <f>IF($E19="","",VLOOKUP($E19,'Data Mercado'!$A$7:$F$25,2,0))</f>
      </c>
      <c r="I19" s="164">
        <f>IF($E19="","",IF(H19&gt;$G19,($G19/H19)-1,""))</f>
      </c>
      <c r="J19" s="271">
        <f>IF($D19="","",IF(H19="","",IF(H19="ND","",IF($F19=0,"",IF($F19&gt;=H19,"",H19-$F19)))))</f>
      </c>
      <c r="K19" s="272">
        <f>IF($E19="","",VLOOKUP($E19,'Data Mercado'!$A$7:$F$25,3,0))</f>
      </c>
      <c r="L19" s="164">
        <f>IF($E19="","",IF(K19&gt;$G19,($G19/K19)-1,""))</f>
      </c>
      <c r="M19" s="271">
        <f>IF($D19="","",IF(K19="","",IF(K19="ND","",IF($F19=0,"",IF($F19&gt;=K19,"",K19-$F19)))))</f>
      </c>
      <c r="N19" s="272">
        <f>IF($E19="","",VLOOKUP($E19,'Data Mercado'!$A$7:$F$25,4,0))</f>
      </c>
      <c r="O19" s="164">
        <f>IF($E19="","",IF(N19&gt;$G19,($G19/N19)-1,""))</f>
      </c>
      <c r="P19" s="271">
        <f>IF($D19="","",IF(N19="","",IF(N19="ND","",IF($F19=0,"",IF($F19&gt;=N19,"",N19-$F19)))))</f>
      </c>
      <c r="Q19" s="272">
        <f>IF($E19="","",VLOOKUP($E19,'Data Mercado'!$A$7:$F$25,5,0))</f>
      </c>
      <c r="R19" s="164">
        <f>IF($E19="","",IF(Q19&gt;$G19,($G19/Q19)-1,""))</f>
      </c>
      <c r="S19" s="271">
        <f>IF($D19="","",IF(Q19="","",IF(Q19="ND","",IF($F19=0,"",IF($F19&gt;=Q19,"",Q19-$F19)))))</f>
      </c>
      <c r="T19" s="272">
        <f>IF($E19="","",VLOOKUP($E19,'Data Mercado'!$A$7:$F$25,6,0))</f>
      </c>
      <c r="U19" s="164">
        <f>IF($E19="","",IF(T19&gt;$G19,($G19/T19)-1,""))</f>
      </c>
      <c r="V19" s="271">
        <f>IF($D19="","",IF(T19="","",IF(T19="ND","",IF($F19=0,"",IF($F19&gt;=T19,"",T19-$F19)))))</f>
      </c>
    </row>
    <row r="20" spans="1:22" ht="19" customHeight="1">
      <c r="A20" s="35"/>
      <c r="B20" s="140"/>
      <c r="C20" s="140"/>
      <c r="D20" s="140"/>
      <c r="E20" s="140"/>
      <c r="F20" s="271"/>
      <c r="G20" s="271"/>
      <c r="H20" s="272">
        <f>IF($E20="","",VLOOKUP($E20,'Data Mercado'!$A$7:$F$25,2,0))</f>
      </c>
      <c r="I20" s="164">
        <f>IF($E20="","",IF(H20&gt;$G20,($G20/H20)-1,""))</f>
      </c>
      <c r="J20" s="271">
        <f>IF($D20="","",IF(H20="","",IF(H20="ND","",IF($F20=0,"",IF($F20&gt;=H20,"",H20-$F20)))))</f>
      </c>
      <c r="K20" s="272">
        <f>IF($E20="","",VLOOKUP($E20,'Data Mercado'!$A$7:$F$25,3,0))</f>
      </c>
      <c r="L20" s="164">
        <f>IF($E20="","",IF(K20&gt;$G20,($G20/K20)-1,""))</f>
      </c>
      <c r="M20" s="271">
        <f>IF($D20="","",IF(K20="","",IF(K20="ND","",IF($F20=0,"",IF($F20&gt;=K20,"",K20-$F20)))))</f>
      </c>
      <c r="N20" s="272">
        <f>IF($E20="","",VLOOKUP($E20,'Data Mercado'!$A$7:$F$25,4,0))</f>
      </c>
      <c r="O20" s="164">
        <f>IF($E20="","",IF(N20&gt;$G20,($G20/N20)-1,""))</f>
      </c>
      <c r="P20" s="271">
        <f>IF($D20="","",IF(N20="","",IF(N20="ND","",IF($F20=0,"",IF($F20&gt;=N20,"",N20-$F20)))))</f>
      </c>
      <c r="Q20" s="272">
        <f>IF($E20="","",VLOOKUP($E20,'Data Mercado'!$A$7:$F$25,5,0))</f>
      </c>
      <c r="R20" s="164">
        <f>IF($E20="","",IF(Q20&gt;$G20,($G20/Q20)-1,""))</f>
      </c>
      <c r="S20" s="271">
        <f>IF($D20="","",IF(Q20="","",IF(Q20="ND","",IF($F20=0,"",IF($F20&gt;=Q20,"",Q20-$F20)))))</f>
      </c>
      <c r="T20" s="272">
        <f>IF($E20="","",VLOOKUP($E20,'Data Mercado'!$A$7:$F$25,6,0))</f>
      </c>
      <c r="U20" s="164">
        <f>IF($E20="","",IF(T20&gt;$G20,($G20/T20)-1,""))</f>
      </c>
      <c r="V20" s="271">
        <f>IF($D20="","",IF(T20="","",IF(T20="ND","",IF($F20=0,"",IF($F20&gt;=T20,"",T20-$F20)))))</f>
      </c>
    </row>
    <row r="21" spans="1:22" ht="19" customHeight="1">
      <c r="A21" s="35"/>
      <c r="B21" s="140"/>
      <c r="C21" s="140"/>
      <c r="D21" s="140"/>
      <c r="E21" s="140"/>
      <c r="F21" s="271"/>
      <c r="G21" s="271"/>
      <c r="H21" s="272">
        <f>IF($E21="","",VLOOKUP($E21,'Data Mercado'!$A$7:$F$25,2,0))</f>
      </c>
      <c r="I21" s="164">
        <f>IF($E21="","",IF(H21&gt;$G21,($G21/H21)-1,""))</f>
      </c>
      <c r="J21" s="271">
        <f>IF($D21="","",IF(H21="","",IF(H21="ND","",IF($F21=0,"",IF($F21&gt;=H21,"",H21-$F21)))))</f>
      </c>
      <c r="K21" s="272">
        <f>IF($E21="","",VLOOKUP($E21,'Data Mercado'!$A$7:$F$25,3,0))</f>
      </c>
      <c r="L21" s="164">
        <f>IF($E21="","",IF(K21&gt;$G21,($G21/K21)-1,""))</f>
      </c>
      <c r="M21" s="271">
        <f>IF($D21="","",IF(K21="","",IF(K21="ND","",IF($F21=0,"",IF($F21&gt;=K21,"",K21-$F21)))))</f>
      </c>
      <c r="N21" s="272">
        <f>IF($E21="","",VLOOKUP($E21,'Data Mercado'!$A$7:$F$25,4,0))</f>
      </c>
      <c r="O21" s="164">
        <f>IF($E21="","",IF(N21&gt;$G21,($G21/N21)-1,""))</f>
      </c>
      <c r="P21" s="271">
        <f>IF($D21="","",IF(N21="","",IF(N21="ND","",IF($F21=0,"",IF($F21&gt;=N21,"",N21-$F21)))))</f>
      </c>
      <c r="Q21" s="272">
        <f>IF($E21="","",VLOOKUP($E21,'Data Mercado'!$A$7:$F$25,5,0))</f>
      </c>
      <c r="R21" s="164">
        <f>IF($E21="","",IF(Q21&gt;$G21,($G21/Q21)-1,""))</f>
      </c>
      <c r="S21" s="271">
        <f>IF($D21="","",IF(Q21="","",IF(Q21="ND","",IF($F21=0,"",IF($F21&gt;=Q21,"",Q21-$F21)))))</f>
      </c>
      <c r="T21" s="272">
        <f>IF($E21="","",VLOOKUP($E21,'Data Mercado'!$A$7:$F$25,6,0))</f>
      </c>
      <c r="U21" s="164">
        <f>IF($E21="","",IF(T21&gt;$G21,($G21/T21)-1,""))</f>
      </c>
      <c r="V21" s="271">
        <f>IF($D21="","",IF(T21="","",IF(T21="ND","",IF($F21=0,"",IF($F21&gt;=T21,"",T21-$F21)))))</f>
      </c>
    </row>
    <row r="22" spans="1:22" ht="19" customHeight="1">
      <c r="A22" s="35"/>
      <c r="B22" s="140"/>
      <c r="C22" s="140"/>
      <c r="D22" s="140"/>
      <c r="E22" s="140"/>
      <c r="F22" s="271"/>
      <c r="G22" s="271"/>
      <c r="H22" s="272">
        <f>IF($E22="","",VLOOKUP($E22,'Data Mercado'!$A$7:$F$25,2,0))</f>
      </c>
      <c r="I22" s="164">
        <f>IF($E22="","",IF(H22&gt;$G22,($G22/H22)-1,""))</f>
      </c>
      <c r="J22" s="271">
        <f>IF($D22="","",IF(H22="","",IF(H22="ND","",IF($F22=0,"",IF($F22&gt;=H22,"",H22-$F22)))))</f>
      </c>
      <c r="K22" s="272">
        <f>IF($E22="","",VLOOKUP($E22,'Data Mercado'!$A$7:$F$25,3,0))</f>
      </c>
      <c r="L22" s="164">
        <f>IF($E22="","",IF(K22&gt;$G22,($G22/K22)-1,""))</f>
      </c>
      <c r="M22" s="271">
        <f>IF($D22="","",IF(K22="","",IF(K22="ND","",IF($F22=0,"",IF($F22&gt;=K22,"",K22-$F22)))))</f>
      </c>
      <c r="N22" s="272">
        <f>IF($E22="","",VLOOKUP($E22,'Data Mercado'!$A$7:$F$25,4,0))</f>
      </c>
      <c r="O22" s="164">
        <f>IF($E22="","",IF(N22&gt;$G22,($G22/N22)-1,""))</f>
      </c>
      <c r="P22" s="271">
        <f>IF($D22="","",IF(N22="","",IF(N22="ND","",IF($F22=0,"",IF($F22&gt;=N22,"",N22-$F22)))))</f>
      </c>
      <c r="Q22" s="272">
        <f>IF($E22="","",VLOOKUP($E22,'Data Mercado'!$A$7:$F$25,5,0))</f>
      </c>
      <c r="R22" s="164">
        <f>IF($E22="","",IF(Q22&gt;$G22,($G22/Q22)-1,""))</f>
      </c>
      <c r="S22" s="271">
        <f>IF($D22="","",IF(Q22="","",IF(Q22="ND","",IF($F22=0,"",IF($F22&gt;=Q22,"",Q22-$F22)))))</f>
      </c>
      <c r="T22" s="272">
        <f>IF($E22="","",VLOOKUP($E22,'Data Mercado'!$A$7:$F$25,6,0))</f>
      </c>
      <c r="U22" s="164">
        <f>IF($E22="","",IF(T22&gt;$G22,($G22/T22)-1,""))</f>
      </c>
      <c r="V22" s="271">
        <f>IF($D22="","",IF(T22="","",IF(T22="ND","",IF($F22=0,"",IF($F22&gt;=T22,"",T22-$F22)))))</f>
      </c>
    </row>
    <row r="23" spans="1:22" ht="19" customHeight="1">
      <c r="A23" s="35"/>
      <c r="B23" s="140"/>
      <c r="C23" s="140"/>
      <c r="D23" s="140"/>
      <c r="E23" s="140"/>
      <c r="F23" s="271"/>
      <c r="G23" s="271"/>
      <c r="H23" s="272">
        <f>IF($E23="","",VLOOKUP($E23,'Data Mercado'!$A$7:$F$25,2,0))</f>
      </c>
      <c r="I23" s="164">
        <f>IF($E23="","",IF(H23&gt;$G23,($G23/H23)-1,""))</f>
      </c>
      <c r="J23" s="271">
        <f>IF($D23="","",IF(H23="","",IF(H23="ND","",IF($F23=0,"",IF($F23&gt;=H23,"",H23-$F23)))))</f>
      </c>
      <c r="K23" s="272">
        <f>IF($E23="","",VLOOKUP($E23,'Data Mercado'!$A$7:$F$25,3,0))</f>
      </c>
      <c r="L23" s="164">
        <f>IF($E23="","",IF(K23&gt;$G23,($G23/K23)-1,""))</f>
      </c>
      <c r="M23" s="271">
        <f>IF($D23="","",IF(K23="","",IF(K23="ND","",IF($F23=0,"",IF($F23&gt;=K23,"",K23-$F23)))))</f>
      </c>
      <c r="N23" s="272">
        <f>IF($E23="","",VLOOKUP($E23,'Data Mercado'!$A$7:$F$25,4,0))</f>
      </c>
      <c r="O23" s="164">
        <f>IF($E23="","",IF(N23&gt;$G23,($G23/N23)-1,""))</f>
      </c>
      <c r="P23" s="271">
        <f>IF($D23="","",IF(N23="","",IF(N23="ND","",IF($F23=0,"",IF($F23&gt;=N23,"",N23-$F23)))))</f>
      </c>
      <c r="Q23" s="272">
        <f>IF($E23="","",VLOOKUP($E23,'Data Mercado'!$A$7:$F$25,5,0))</f>
      </c>
      <c r="R23" s="164">
        <f>IF($E23="","",IF(Q23&gt;$G23,($G23/Q23)-1,""))</f>
      </c>
      <c r="S23" s="271">
        <f>IF($D23="","",IF(Q23="","",IF(Q23="ND","",IF($F23=0,"",IF($F23&gt;=Q23,"",Q23-$F23)))))</f>
      </c>
      <c r="T23" s="272">
        <f>IF($E23="","",VLOOKUP($E23,'Data Mercado'!$A$7:$F$25,6,0))</f>
      </c>
      <c r="U23" s="164">
        <f>IF($E23="","",IF(T23&gt;$G23,($G23/T23)-1,""))</f>
      </c>
      <c r="V23" s="271">
        <f>IF($D23="","",IF(T23="","",IF(T23="ND","",IF($F23=0,"",IF($F23&gt;=T23,"",T23-$F23)))))</f>
      </c>
    </row>
    <row r="24" spans="1:22" ht="19" customHeight="1">
      <c r="A24" s="35"/>
      <c r="B24" s="140"/>
      <c r="C24" s="140"/>
      <c r="D24" s="140"/>
      <c r="E24" s="140"/>
      <c r="F24" s="271"/>
      <c r="G24" s="271"/>
      <c r="H24" s="272">
        <f>IF($E24="","",VLOOKUP($E24,'Data Mercado'!$A$7:$F$25,2,0))</f>
      </c>
      <c r="I24" s="164">
        <f>IF($E24="","",IF(H24&gt;$G24,($G24/H24)-1,""))</f>
      </c>
      <c r="J24" s="271">
        <f>IF($D24="","",IF(H24="","",IF(H24="ND","",IF($F24=0,"",IF($F24&gt;=H24,"",H24-$F24)))))</f>
      </c>
      <c r="K24" s="272">
        <f>IF($E24="","",VLOOKUP($E24,'Data Mercado'!$A$7:$F$25,3,0))</f>
      </c>
      <c r="L24" s="164">
        <f>IF($E24="","",IF(K24&gt;$G24,($G24/K24)-1,""))</f>
      </c>
      <c r="M24" s="271">
        <f>IF($D24="","",IF(K24="","",IF(K24="ND","",IF($F24=0,"",IF($F24&gt;=K24,"",K24-$F24)))))</f>
      </c>
      <c r="N24" s="272">
        <f>IF($E24="","",VLOOKUP($E24,'Data Mercado'!$A$7:$F$25,4,0))</f>
      </c>
      <c r="O24" s="164">
        <f>IF($E24="","",IF(N24&gt;$G24,($G24/N24)-1,""))</f>
      </c>
      <c r="P24" s="271">
        <f>IF($D24="","",IF(N24="","",IF(N24="ND","",IF($F24=0,"",IF($F24&gt;=N24,"",N24-$F24)))))</f>
      </c>
      <c r="Q24" s="272">
        <f>IF($E24="","",VLOOKUP($E24,'Data Mercado'!$A$7:$F$25,5,0))</f>
      </c>
      <c r="R24" s="164">
        <f>IF($E24="","",IF(Q24&gt;$G24,($G24/Q24)-1,""))</f>
      </c>
      <c r="S24" s="271">
        <f>IF($D24="","",IF(Q24="","",IF(Q24="ND","",IF($F24=0,"",IF($F24&gt;=Q24,"",Q24-$F24)))))</f>
      </c>
      <c r="T24" s="272">
        <f>IF($E24="","",VLOOKUP($E24,'Data Mercado'!$A$7:$F$25,6,0))</f>
      </c>
      <c r="U24" s="164">
        <f>IF($E24="","",IF(T24&gt;$G24,($G24/T24)-1,""))</f>
      </c>
      <c r="V24" s="271">
        <f>IF($D24="","",IF(T24="","",IF(T24="ND","",IF($F24=0,"",IF($F24&gt;=T24,"",T24-$F24)))))</f>
      </c>
    </row>
    <row r="25" spans="1:22" ht="19" customHeight="1">
      <c r="A25" s="35"/>
      <c r="B25" s="140"/>
      <c r="C25" s="140"/>
      <c r="D25" s="140"/>
      <c r="E25" s="140"/>
      <c r="F25" s="271"/>
      <c r="G25" s="271"/>
      <c r="H25" s="272">
        <f>IF($E25="","",VLOOKUP($E25,'Data Mercado'!$A$7:$F$25,2,0))</f>
      </c>
      <c r="I25" s="164">
        <f>IF($E25="","",IF(H25&gt;$G25,($G25/H25)-1,""))</f>
      </c>
      <c r="J25" s="271">
        <f>IF($D25="","",IF(H25="","",IF(H25="ND","",IF($F25=0,"",IF($F25&gt;=H25,"",H25-$F25)))))</f>
      </c>
      <c r="K25" s="272">
        <f>IF($E25="","",VLOOKUP($E25,'Data Mercado'!$A$7:$F$25,3,0))</f>
      </c>
      <c r="L25" s="164">
        <f>IF($E25="","",IF(K25&gt;$G25,($G25/K25)-1,""))</f>
      </c>
      <c r="M25" s="271">
        <f>IF($D25="","",IF(K25="","",IF(K25="ND","",IF($F25=0,"",IF($F25&gt;=K25,"",K25-$F25)))))</f>
      </c>
      <c r="N25" s="272">
        <f>IF($E25="","",VLOOKUP($E25,'Data Mercado'!$A$7:$F$25,4,0))</f>
      </c>
      <c r="O25" s="164">
        <f>IF($E25="","",IF(N25&gt;$G25,($G25/N25)-1,""))</f>
      </c>
      <c r="P25" s="271">
        <f>IF($D25="","",IF(N25="","",IF(N25="ND","",IF($F25=0,"",IF($F25&gt;=N25,"",N25-$F25)))))</f>
      </c>
      <c r="Q25" s="272">
        <f>IF($E25="","",VLOOKUP($E25,'Data Mercado'!$A$7:$F$25,5,0))</f>
      </c>
      <c r="R25" s="164">
        <f>IF($E25="","",IF(Q25&gt;$G25,($G25/Q25)-1,""))</f>
      </c>
      <c r="S25" s="271">
        <f>IF($D25="","",IF(Q25="","",IF(Q25="ND","",IF($F25=0,"",IF($F25&gt;=Q25,"",Q25-$F25)))))</f>
      </c>
      <c r="T25" s="272">
        <f>IF($E25="","",VLOOKUP($E25,'Data Mercado'!$A$7:$F$25,6,0))</f>
      </c>
      <c r="U25" s="164">
        <f>IF($E25="","",IF(T25&gt;$G25,($G25/T25)-1,""))</f>
      </c>
      <c r="V25" s="271">
        <f>IF($D25="","",IF(T25="","",IF(T25="ND","",IF($F25=0,"",IF($F25&gt;=T25,"",T25-$F25)))))</f>
      </c>
    </row>
    <row r="26" spans="1:22" ht="19" customHeight="1">
      <c r="A26" s="35"/>
      <c r="B26" s="140"/>
      <c r="C26" s="140"/>
      <c r="D26" s="140"/>
      <c r="E26" s="140"/>
      <c r="F26" s="271"/>
      <c r="G26" s="271"/>
      <c r="H26" s="272">
        <f>IF($E26="","",VLOOKUP($E26,'Data Mercado'!$A$7:$F$25,2,0))</f>
      </c>
      <c r="I26" s="164">
        <f>IF($E26="","",IF(H26&gt;$G26,($G26/H26)-1,""))</f>
      </c>
      <c r="J26" s="271">
        <f>IF($D26="","",IF(H26="","",IF(H26="ND","",IF($F26=0,"",IF($F26&gt;=H26,"",H26-$F26)))))</f>
      </c>
      <c r="K26" s="272">
        <f>IF($E26="","",VLOOKUP($E26,'Data Mercado'!$A$7:$F$25,3,0))</f>
      </c>
      <c r="L26" s="164">
        <f>IF($E26="","",IF(K26&gt;$G26,($G26/K26)-1,""))</f>
      </c>
      <c r="M26" s="271">
        <f>IF($D26="","",IF(K26="","",IF(K26="ND","",IF($F26=0,"",IF($F26&gt;=K26,"",K26-$F26)))))</f>
      </c>
      <c r="N26" s="272">
        <f>IF($E26="","",VLOOKUP($E26,'Data Mercado'!$A$7:$F$25,4,0))</f>
      </c>
      <c r="O26" s="164">
        <f>IF($E26="","",IF(N26&gt;$G26,($G26/N26)-1,""))</f>
      </c>
      <c r="P26" s="271">
        <f>IF($D26="","",IF(N26="","",IF(N26="ND","",IF($F26=0,"",IF($F26&gt;=N26,"",N26-$F26)))))</f>
      </c>
      <c r="Q26" s="272">
        <f>IF($E26="","",VLOOKUP($E26,'Data Mercado'!$A$7:$F$25,5,0))</f>
      </c>
      <c r="R26" s="164">
        <f>IF($E26="","",IF(Q26&gt;$G26,($G26/Q26)-1,""))</f>
      </c>
      <c r="S26" s="271">
        <f>IF($D26="","",IF(Q26="","",IF(Q26="ND","",IF($F26=0,"",IF($F26&gt;=Q26,"",Q26-$F26)))))</f>
      </c>
      <c r="T26" s="272">
        <f>IF($E26="","",VLOOKUP($E26,'Data Mercado'!$A$7:$F$25,6,0))</f>
      </c>
      <c r="U26" s="164">
        <f>IF($E26="","",IF(T26&gt;$G26,($G26/T26)-1,""))</f>
      </c>
      <c r="V26" s="271">
        <f>IF($D26="","",IF(T26="","",IF(T26="ND","",IF($F26=0,"",IF($F26&gt;=T26,"",T26-$F26)))))</f>
      </c>
    </row>
    <row r="27" spans="1:22" ht="19" customHeight="1">
      <c r="A27" s="35"/>
      <c r="B27" s="140"/>
      <c r="C27" s="140"/>
      <c r="D27" s="140"/>
      <c r="E27" s="140"/>
      <c r="F27" s="271"/>
      <c r="G27" s="271"/>
      <c r="H27" s="272">
        <f>IF($E27="","",VLOOKUP($E27,'Data Mercado'!$A$7:$F$25,2,0))</f>
      </c>
      <c r="I27" s="164">
        <f>IF($E27="","",IF(H27&gt;$G27,($G27/H27)-1,""))</f>
      </c>
      <c r="J27" s="271">
        <f>IF($D27="","",IF(H27="","",IF(H27="ND","",IF($F27=0,"",IF($F27&gt;=H27,"",H27-$F27)))))</f>
      </c>
      <c r="K27" s="272">
        <f>IF($E27="","",VLOOKUP($E27,'Data Mercado'!$A$7:$F$25,3,0))</f>
      </c>
      <c r="L27" s="164">
        <f>IF($E27="","",IF(K27&gt;$G27,($G27/K27)-1,""))</f>
      </c>
      <c r="M27" s="271">
        <f>IF($D27="","",IF(K27="","",IF(K27="ND","",IF($F27=0,"",IF($F27&gt;=K27,"",K27-$F27)))))</f>
      </c>
      <c r="N27" s="272">
        <f>IF($E27="","",VLOOKUP($E27,'Data Mercado'!$A$7:$F$25,4,0))</f>
      </c>
      <c r="O27" s="164">
        <f>IF($E27="","",IF(N27&gt;$G27,($G27/N27)-1,""))</f>
      </c>
      <c r="P27" s="271">
        <f>IF($D27="","",IF(N27="","",IF(N27="ND","",IF($F27=0,"",IF($F27&gt;=N27,"",N27-$F27)))))</f>
      </c>
      <c r="Q27" s="272">
        <f>IF($E27="","",VLOOKUP($E27,'Data Mercado'!$A$7:$F$25,5,0))</f>
      </c>
      <c r="R27" s="164">
        <f>IF($E27="","",IF(Q27&gt;$G27,($G27/Q27)-1,""))</f>
      </c>
      <c r="S27" s="271">
        <f>IF($D27="","",IF(Q27="","",IF(Q27="ND","",IF($F27=0,"",IF($F27&gt;=Q27,"",Q27-$F27)))))</f>
      </c>
      <c r="T27" s="272">
        <f>IF($E27="","",VLOOKUP($E27,'Data Mercado'!$A$7:$F$25,6,0))</f>
      </c>
      <c r="U27" s="164">
        <f>IF($E27="","",IF(T27&gt;$G27,($G27/T27)-1,""))</f>
      </c>
      <c r="V27" s="271">
        <f>IF($D27="","",IF(T27="","",IF(T27="ND","",IF($F27=0,"",IF($F27&gt;=T27,"",T27-$F27)))))</f>
      </c>
    </row>
    <row r="28" spans="1:22" ht="19" customHeight="1">
      <c r="A28" s="35"/>
      <c r="B28" s="140"/>
      <c r="C28" s="140"/>
      <c r="D28" s="140"/>
      <c r="E28" s="140"/>
      <c r="F28" s="271"/>
      <c r="G28" s="271"/>
      <c r="H28" s="272">
        <f>IF($E28="","",VLOOKUP($E28,'Data Mercado'!$A$7:$F$25,2,0))</f>
      </c>
      <c r="I28" s="164">
        <f>IF($E28="","",IF(H28&gt;$G28,($G28/H28)-1,""))</f>
      </c>
      <c r="J28" s="271">
        <f>IF($D28="","",IF(H28="","",IF(H28="ND","",IF($F28=0,"",IF($F28&gt;=H28,"",H28-$F28)))))</f>
      </c>
      <c r="K28" s="272">
        <f>IF($E28="","",VLOOKUP($E28,'Data Mercado'!$A$7:$F$25,3,0))</f>
      </c>
      <c r="L28" s="164">
        <f>IF($E28="","",IF(K28&gt;$G28,($G28/K28)-1,""))</f>
      </c>
      <c r="M28" s="271">
        <f>IF($D28="","",IF(K28="","",IF(K28="ND","",IF($F28=0,"",IF($F28&gt;=K28,"",K28-$F28)))))</f>
      </c>
      <c r="N28" s="272">
        <f>IF($E28="","",VLOOKUP($E28,'Data Mercado'!$A$7:$F$25,4,0))</f>
      </c>
      <c r="O28" s="164">
        <f>IF($E28="","",IF(N28&gt;$G28,($G28/N28)-1,""))</f>
      </c>
      <c r="P28" s="271">
        <f>IF($D28="","",IF(N28="","",IF(N28="ND","",IF($F28=0,"",IF($F28&gt;=N28,"",N28-$F28)))))</f>
      </c>
      <c r="Q28" s="272">
        <f>IF($E28="","",VLOOKUP($E28,'Data Mercado'!$A$7:$F$25,5,0))</f>
      </c>
      <c r="R28" s="164">
        <f>IF($E28="","",IF(Q28&gt;$G28,($G28/Q28)-1,""))</f>
      </c>
      <c r="S28" s="271">
        <f>IF($D28="","",IF(Q28="","",IF(Q28="ND","",IF($F28=0,"",IF($F28&gt;=Q28,"",Q28-$F28)))))</f>
      </c>
      <c r="T28" s="272">
        <f>IF($E28="","",VLOOKUP($E28,'Data Mercado'!$A$7:$F$25,6,0))</f>
      </c>
      <c r="U28" s="164">
        <f>IF($E28="","",IF(T28&gt;$G28,($G28/T28)-1,""))</f>
      </c>
      <c r="V28" s="271">
        <f>IF($D28="","",IF(T28="","",IF(T28="ND","",IF($F28=0,"",IF($F28&gt;=T28,"",T28-$F28)))))</f>
      </c>
    </row>
    <row r="29" spans="1:22" ht="19" customHeight="1">
      <c r="A29" s="35"/>
      <c r="B29" s="140"/>
      <c r="C29" s="140"/>
      <c r="D29" s="140"/>
      <c r="E29" s="140"/>
      <c r="F29" s="271"/>
      <c r="G29" s="271"/>
      <c r="H29" s="272">
        <f>IF($E29="","",VLOOKUP($E29,'Data Mercado'!$A$7:$F$25,2,0))</f>
      </c>
      <c r="I29" s="164">
        <f>IF($E29="","",IF(H29&gt;$G29,($G29/H29)-1,""))</f>
      </c>
      <c r="J29" s="271">
        <f>IF($D29="","",IF(H29="","",IF(H29="ND","",IF($F29=0,"",IF($F29&gt;=H29,"",H29-$F29)))))</f>
      </c>
      <c r="K29" s="272">
        <f>IF($E29="","",VLOOKUP($E29,'Data Mercado'!$A$7:$F$25,3,0))</f>
      </c>
      <c r="L29" s="164">
        <f>IF($E29="","",IF(K29&gt;$G29,($G29/K29)-1,""))</f>
      </c>
      <c r="M29" s="271">
        <f>IF($D29="","",IF(K29="","",IF(K29="ND","",IF($F29=0,"",IF($F29&gt;=K29,"",K29-$F29)))))</f>
      </c>
      <c r="N29" s="272">
        <f>IF($E29="","",VLOOKUP($E29,'Data Mercado'!$A$7:$F$25,4,0))</f>
      </c>
      <c r="O29" s="164">
        <f>IF($E29="","",IF(N29&gt;$G29,($G29/N29)-1,""))</f>
      </c>
      <c r="P29" s="271">
        <f>IF($D29="","",IF(N29="","",IF(N29="ND","",IF($F29=0,"",IF($F29&gt;=N29,"",N29-$F29)))))</f>
      </c>
      <c r="Q29" s="272">
        <f>IF($E29="","",VLOOKUP($E29,'Data Mercado'!$A$7:$F$25,5,0))</f>
      </c>
      <c r="R29" s="164">
        <f>IF($E29="","",IF(Q29&gt;$G29,($G29/Q29)-1,""))</f>
      </c>
      <c r="S29" s="271">
        <f>IF($D29="","",IF(Q29="","",IF(Q29="ND","",IF($F29=0,"",IF($F29&gt;=Q29,"",Q29-$F29)))))</f>
      </c>
      <c r="T29" s="272">
        <f>IF($E29="","",VLOOKUP($E29,'Data Mercado'!$A$7:$F$25,6,0))</f>
      </c>
      <c r="U29" s="164">
        <f>IF($E29="","",IF(T29&gt;$G29,($G29/T29)-1,""))</f>
      </c>
      <c r="V29" s="271">
        <f>IF($D29="","",IF(T29="","",IF(T29="ND","",IF($F29=0,"",IF($F29&gt;=T29,"",T29-$F29)))))</f>
      </c>
    </row>
    <row r="30" spans="1:22" ht="19" customHeight="1">
      <c r="A30" s="35"/>
      <c r="B30" s="140"/>
      <c r="C30" s="140"/>
      <c r="D30" s="140"/>
      <c r="E30" s="140"/>
      <c r="F30" s="271"/>
      <c r="G30" s="271"/>
      <c r="H30" s="272">
        <f>IF($E30="","",VLOOKUP($E30,'Data Mercado'!$A$7:$F$25,2,0))</f>
      </c>
      <c r="I30" s="164">
        <f>IF($E30="","",IF(H30&gt;$G30,($G30/H30)-1,""))</f>
      </c>
      <c r="J30" s="271">
        <f>IF($D30="","",IF(H30="","",IF(H30="ND","",IF($F30=0,"",IF($F30&gt;=H30,"",H30-$F30)))))</f>
      </c>
      <c r="K30" s="272">
        <f>IF($E30="","",VLOOKUP($E30,'Data Mercado'!$A$7:$F$25,3,0))</f>
      </c>
      <c r="L30" s="164">
        <f>IF($E30="","",IF(K30&gt;$G30,($G30/K30)-1,""))</f>
      </c>
      <c r="M30" s="271">
        <f>IF($D30="","",IF(K30="","",IF(K30="ND","",IF($F30=0,"",IF($F30&gt;=K30,"",K30-$F30)))))</f>
      </c>
      <c r="N30" s="272">
        <f>IF($E30="","",VLOOKUP($E30,'Data Mercado'!$A$7:$F$25,4,0))</f>
      </c>
      <c r="O30" s="164">
        <f>IF($E30="","",IF(N30&gt;$G30,($G30/N30)-1,""))</f>
      </c>
      <c r="P30" s="271">
        <f>IF($D30="","",IF(N30="","",IF(N30="ND","",IF($F30=0,"",IF($F30&gt;=N30,"",N30-$F30)))))</f>
      </c>
      <c r="Q30" s="272">
        <f>IF($E30="","",VLOOKUP($E30,'Data Mercado'!$A$7:$F$25,5,0))</f>
      </c>
      <c r="R30" s="164">
        <f>IF($E30="","",IF(Q30&gt;$G30,($G30/Q30)-1,""))</f>
      </c>
      <c r="S30" s="271">
        <f>IF($D30="","",IF(Q30="","",IF(Q30="ND","",IF($F30=0,"",IF($F30&gt;=Q30,"",Q30-$F30)))))</f>
      </c>
      <c r="T30" s="272">
        <f>IF($E30="","",VLOOKUP($E30,'Data Mercado'!$A$7:$F$25,6,0))</f>
      </c>
      <c r="U30" s="164">
        <f>IF($E30="","",IF(T30&gt;$G30,($G30/T30)-1,""))</f>
      </c>
      <c r="V30" s="271">
        <f>IF($D30="","",IF(T30="","",IF(T30="ND","",IF($F30=0,"",IF($F30&gt;=T30,"",T30-$F30)))))</f>
      </c>
    </row>
    <row r="31" spans="1:22" ht="19" customHeight="1">
      <c r="A31" s="35"/>
      <c r="B31" s="140"/>
      <c r="C31" s="140"/>
      <c r="D31" s="140"/>
      <c r="E31" s="140"/>
      <c r="F31" s="271"/>
      <c r="G31" s="271"/>
      <c r="H31" s="272">
        <f>IF($E31="","",VLOOKUP($E31,'Data Mercado'!$A$7:$F$25,2,0))</f>
      </c>
      <c r="I31" s="164">
        <f>IF($E31="","",IF(H31&gt;$G31,($G31/H31)-1,""))</f>
      </c>
      <c r="J31" s="271">
        <f>IF($D31="","",IF(H31="","",IF(H31="ND","",IF($F31=0,"",IF($F31&gt;=H31,"",H31-$F31)))))</f>
      </c>
      <c r="K31" s="272">
        <f>IF($E31="","",VLOOKUP($E31,'Data Mercado'!$A$7:$F$25,3,0))</f>
      </c>
      <c r="L31" s="164">
        <f>IF($E31="","",IF(K31&gt;$G31,($G31/K31)-1,""))</f>
      </c>
      <c r="M31" s="271">
        <f>IF($D31="","",IF(K31="","",IF(K31="ND","",IF($F31=0,"",IF($F31&gt;=K31,"",K31-$F31)))))</f>
      </c>
      <c r="N31" s="272">
        <f>IF($E31="","",VLOOKUP($E31,'Data Mercado'!$A$7:$F$25,4,0))</f>
      </c>
      <c r="O31" s="164">
        <f>IF($E31="","",IF(N31&gt;$G31,($G31/N31)-1,""))</f>
      </c>
      <c r="P31" s="271">
        <f>IF($D31="","",IF(N31="","",IF(N31="ND","",IF($F31=0,"",IF($F31&gt;=N31,"",N31-$F31)))))</f>
      </c>
      <c r="Q31" s="272">
        <f>IF($E31="","",VLOOKUP($E31,'Data Mercado'!$A$7:$F$25,5,0))</f>
      </c>
      <c r="R31" s="164">
        <f>IF($E31="","",IF(Q31&gt;$G31,($G31/Q31)-1,""))</f>
      </c>
      <c r="S31" s="271">
        <f>IF($D31="","",IF(Q31="","",IF(Q31="ND","",IF($F31=0,"",IF($F31&gt;=Q31,"",Q31-$F31)))))</f>
      </c>
      <c r="T31" s="272">
        <f>IF($E31="","",VLOOKUP($E31,'Data Mercado'!$A$7:$F$25,6,0))</f>
      </c>
      <c r="U31" s="164">
        <f>IF($E31="","",IF(T31&gt;$G31,($G31/T31)-1,""))</f>
      </c>
      <c r="V31" s="271">
        <f>IF($D31="","",IF(T31="","",IF(T31="ND","",IF($F31=0,"",IF($F31&gt;=T31,"",T31-$F31)))))</f>
      </c>
    </row>
    <row r="32" spans="1:22" ht="19" customHeight="1">
      <c r="A32" s="35"/>
      <c r="B32" s="140"/>
      <c r="C32" s="140"/>
      <c r="D32" s="140"/>
      <c r="E32" s="140"/>
      <c r="F32" s="271"/>
      <c r="G32" s="271"/>
      <c r="H32" s="272">
        <f>IF($E32="","",VLOOKUP($E32,'Data Mercado'!$A$7:$F$25,2,0))</f>
      </c>
      <c r="I32" s="164">
        <f>IF($E32="","",IF(H32&gt;$G32,($G32/H32)-1,""))</f>
      </c>
      <c r="J32" s="271">
        <f>IF($D32="","",IF(H32="","",IF(H32="ND","",IF($F32=0,"",IF($F32&gt;=H32,"",H32-$F32)))))</f>
      </c>
      <c r="K32" s="272">
        <f>IF($E32="","",VLOOKUP($E32,'Data Mercado'!$A$7:$F$25,3,0))</f>
      </c>
      <c r="L32" s="164">
        <f>IF($E32="","",IF(K32&gt;$G32,($G32/K32)-1,""))</f>
      </c>
      <c r="M32" s="271">
        <f>IF($D32="","",IF(K32="","",IF(K32="ND","",IF($F32=0,"",IF($F32&gt;=K32,"",K32-$F32)))))</f>
      </c>
      <c r="N32" s="272">
        <f>IF($E32="","",VLOOKUP($E32,'Data Mercado'!$A$7:$F$25,4,0))</f>
      </c>
      <c r="O32" s="164">
        <f>IF($E32="","",IF(N32&gt;$G32,($G32/N32)-1,""))</f>
      </c>
      <c r="P32" s="271">
        <f>IF($D32="","",IF(N32="","",IF(N32="ND","",IF($F32=0,"",IF($F32&gt;=N32,"",N32-$F32)))))</f>
      </c>
      <c r="Q32" s="272">
        <f>IF($E32="","",VLOOKUP($E32,'Data Mercado'!$A$7:$F$25,5,0))</f>
      </c>
      <c r="R32" s="164">
        <f>IF($E32="","",IF(Q32&gt;$G32,($G32/Q32)-1,""))</f>
      </c>
      <c r="S32" s="271">
        <f>IF($D32="","",IF(Q32="","",IF(Q32="ND","",IF($F32=0,"",IF($F32&gt;=Q32,"",Q32-$F32)))))</f>
      </c>
      <c r="T32" s="272">
        <f>IF($E32="","",VLOOKUP($E32,'Data Mercado'!$A$7:$F$25,6,0))</f>
      </c>
      <c r="U32" s="164">
        <f>IF($E32="","",IF(T32&gt;$G32,($G32/T32)-1,""))</f>
      </c>
      <c r="V32" s="271">
        <f>IF($D32="","",IF(T32="","",IF(T32="ND","",IF($F32=0,"",IF($F32&gt;=T32,"",T32-$F32)))))</f>
      </c>
    </row>
    <row r="33" spans="1:22" ht="19" customHeight="1">
      <c r="A33" s="35"/>
      <c r="B33" s="140"/>
      <c r="C33" s="140"/>
      <c r="D33" s="140"/>
      <c r="E33" s="140"/>
      <c r="F33" s="271"/>
      <c r="G33" s="271"/>
      <c r="H33" s="272">
        <f>IF($E33="","",VLOOKUP($E33,'Data Mercado'!$A$7:$F$25,2,0))</f>
      </c>
      <c r="I33" s="164">
        <f>IF($E33="","",IF(H33&gt;$G33,($G33/H33)-1,""))</f>
      </c>
      <c r="J33" s="271">
        <f>IF($D33="","",IF(H33="","",IF(H33="ND","",IF($F33=0,"",IF($F33&gt;=H33,"",H33-$F33)))))</f>
      </c>
      <c r="K33" s="272">
        <f>IF($E33="","",VLOOKUP($E33,'Data Mercado'!$A$7:$F$25,3,0))</f>
      </c>
      <c r="L33" s="164">
        <f>IF($E33="","",IF(K33&gt;$G33,($G33/K33)-1,""))</f>
      </c>
      <c r="M33" s="271">
        <f>IF($D33="","",IF(K33="","",IF(K33="ND","",IF($F33=0,"",IF($F33&gt;=K33,"",K33-$F33)))))</f>
      </c>
      <c r="N33" s="272">
        <f>IF($E33="","",VLOOKUP($E33,'Data Mercado'!$A$7:$F$25,4,0))</f>
      </c>
      <c r="O33" s="164">
        <f>IF($E33="","",IF(N33&gt;$G33,($G33/N33)-1,""))</f>
      </c>
      <c r="P33" s="271">
        <f>IF($D33="","",IF(N33="","",IF(N33="ND","",IF($F33=0,"",IF($F33&gt;=N33,"",N33-$F33)))))</f>
      </c>
      <c r="Q33" s="272">
        <f>IF($E33="","",VLOOKUP($E33,'Data Mercado'!$A$7:$F$25,5,0))</f>
      </c>
      <c r="R33" s="164">
        <f>IF($E33="","",IF(Q33&gt;$G33,($G33/Q33)-1,""))</f>
      </c>
      <c r="S33" s="271">
        <f>IF($D33="","",IF(Q33="","",IF(Q33="ND","",IF($F33=0,"",IF($F33&gt;=Q33,"",Q33-$F33)))))</f>
      </c>
      <c r="T33" s="272">
        <f>IF($E33="","",VLOOKUP($E33,'Data Mercado'!$A$7:$F$25,6,0))</f>
      </c>
      <c r="U33" s="164">
        <f>IF($E33="","",IF(T33&gt;$G33,($G33/T33)-1,""))</f>
      </c>
      <c r="V33" s="271">
        <f>IF($D33="","",IF(T33="","",IF(T33="ND","",IF($F33=0,"",IF($F33&gt;=T33,"",T33-$F33)))))</f>
      </c>
    </row>
    <row r="34" spans="1:22" ht="19" customHeight="1">
      <c r="A34" s="35"/>
      <c r="B34" s="140"/>
      <c r="C34" s="140"/>
      <c r="D34" s="140"/>
      <c r="E34" s="140"/>
      <c r="F34" s="271"/>
      <c r="G34" s="271"/>
      <c r="H34" s="272">
        <f>IF($E34="","",VLOOKUP($E34,'Data Mercado'!$A$7:$F$25,2,0))</f>
      </c>
      <c r="I34" s="164">
        <f>IF($E34="","",IF(H34&gt;$G34,($G34/H34)-1,""))</f>
      </c>
      <c r="J34" s="271">
        <f>IF($D34="","",IF(H34="","",IF(H34="ND","",IF($F34=0,"",IF($F34&gt;=H34,"",H34-$F34)))))</f>
      </c>
      <c r="K34" s="272">
        <f>IF($E34="","",VLOOKUP($E34,'Data Mercado'!$A$7:$F$25,3,0))</f>
      </c>
      <c r="L34" s="164">
        <f>IF($E34="","",IF(K34&gt;$G34,($G34/K34)-1,""))</f>
      </c>
      <c r="M34" s="271">
        <f>IF($D34="","",IF(K34="","",IF(K34="ND","",IF($F34=0,"",IF($F34&gt;=K34,"",K34-$F34)))))</f>
      </c>
      <c r="N34" s="272">
        <f>IF($E34="","",VLOOKUP($E34,'Data Mercado'!$A$7:$F$25,4,0))</f>
      </c>
      <c r="O34" s="164">
        <f>IF($E34="","",IF(N34&gt;$G34,($G34/N34)-1,""))</f>
      </c>
      <c r="P34" s="271">
        <f>IF($D34="","",IF(N34="","",IF(N34="ND","",IF($F34=0,"",IF($F34&gt;=N34,"",N34-$F34)))))</f>
      </c>
      <c r="Q34" s="272">
        <f>IF($E34="","",VLOOKUP($E34,'Data Mercado'!$A$7:$F$25,5,0))</f>
      </c>
      <c r="R34" s="164">
        <f>IF($E34="","",IF(Q34&gt;$G34,($G34/Q34)-1,""))</f>
      </c>
      <c r="S34" s="271">
        <f>IF($D34="","",IF(Q34="","",IF(Q34="ND","",IF($F34=0,"",IF($F34&gt;=Q34,"",Q34-$F34)))))</f>
      </c>
      <c r="T34" s="272">
        <f>IF($E34="","",VLOOKUP($E34,'Data Mercado'!$A$7:$F$25,6,0))</f>
      </c>
      <c r="U34" s="164">
        <f>IF($E34="","",IF(T34&gt;$G34,($G34/T34)-1,""))</f>
      </c>
      <c r="V34" s="271">
        <f>IF($D34="","",IF(T34="","",IF(T34="ND","",IF($F34=0,"",IF($F34&gt;=T34,"",T34-$F34)))))</f>
      </c>
    </row>
    <row r="35" spans="1:22" ht="19" customHeight="1">
      <c r="A35" s="35"/>
      <c r="B35" s="140"/>
      <c r="C35" s="140"/>
      <c r="D35" s="140"/>
      <c r="E35" s="140"/>
      <c r="F35" s="271"/>
      <c r="G35" s="271"/>
      <c r="H35" s="272">
        <f>IF($E35="","",VLOOKUP($E35,'Data Mercado'!$A$7:$F$25,2,0))</f>
      </c>
      <c r="I35" s="164">
        <f>IF($E35="","",IF(H35&gt;$G35,($G35/H35)-1,""))</f>
      </c>
      <c r="J35" s="271">
        <f>IF($D35="","",IF(H35="","",IF(H35="ND","",IF($F35=0,"",IF($F35&gt;=H35,"",H35-$F35)))))</f>
      </c>
      <c r="K35" s="272">
        <f>IF($E35="","",VLOOKUP($E35,'Data Mercado'!$A$7:$F$25,3,0))</f>
      </c>
      <c r="L35" s="164">
        <f>IF($E35="","",IF(K35&gt;$G35,($G35/K35)-1,""))</f>
      </c>
      <c r="M35" s="271">
        <f>IF($D35="","",IF(K35="","",IF(K35="ND","",IF($F35=0,"",IF($F35&gt;=K35,"",K35-$F35)))))</f>
      </c>
      <c r="N35" s="272">
        <f>IF($E35="","",VLOOKUP($E35,'Data Mercado'!$A$7:$F$25,4,0))</f>
      </c>
      <c r="O35" s="164">
        <f>IF($E35="","",IF(N35&gt;$G35,($G35/N35)-1,""))</f>
      </c>
      <c r="P35" s="271">
        <f>IF($D35="","",IF(N35="","",IF(N35="ND","",IF($F35=0,"",IF($F35&gt;=N35,"",N35-$F35)))))</f>
      </c>
      <c r="Q35" s="272">
        <f>IF($E35="","",VLOOKUP($E35,'Data Mercado'!$A$7:$F$25,5,0))</f>
      </c>
      <c r="R35" s="164">
        <f>IF($E35="","",IF(Q35&gt;$G35,($G35/Q35)-1,""))</f>
      </c>
      <c r="S35" s="271">
        <f>IF($D35="","",IF(Q35="","",IF(Q35="ND","",IF($F35=0,"",IF($F35&gt;=Q35,"",Q35-$F35)))))</f>
      </c>
      <c r="T35" s="272">
        <f>IF($E35="","",VLOOKUP($E35,'Data Mercado'!$A$7:$F$25,6,0))</f>
      </c>
      <c r="U35" s="164">
        <f>IF($E35="","",IF(T35&gt;$G35,($G35/T35)-1,""))</f>
      </c>
      <c r="V35" s="271">
        <f>IF($D35="","",IF(T35="","",IF(T35="ND","",IF($F35=0,"",IF($F35&gt;=T35,"",T35-$F35)))))</f>
      </c>
    </row>
    <row r="36" spans="1:22" ht="19" customHeight="1">
      <c r="A36" s="35"/>
      <c r="B36" s="140"/>
      <c r="C36" s="140"/>
      <c r="D36" s="140"/>
      <c r="E36" s="140"/>
      <c r="F36" s="271"/>
      <c r="G36" s="271"/>
      <c r="H36" s="272">
        <f>IF($E36="","",VLOOKUP($E36,'Data Mercado'!$A$7:$F$25,2,0))</f>
      </c>
      <c r="I36" s="164">
        <f>IF($E36="","",IF(H36&gt;$G36,($G36/H36)-1,""))</f>
      </c>
      <c r="J36" s="271">
        <f>IF($D36="","",IF(H36="","",IF(H36="ND","",IF($F36=0,"",IF($F36&gt;=H36,"",H36-$F36)))))</f>
      </c>
      <c r="K36" s="272">
        <f>IF($E36="","",VLOOKUP($E36,'Data Mercado'!$A$7:$F$25,3,0))</f>
      </c>
      <c r="L36" s="164">
        <f>IF($E36="","",IF(K36&gt;$G36,($G36/K36)-1,""))</f>
      </c>
      <c r="M36" s="271">
        <f>IF($D36="","",IF(K36="","",IF(K36="ND","",IF($F36=0,"",IF($F36&gt;=K36,"",K36-$F36)))))</f>
      </c>
      <c r="N36" s="272">
        <f>IF($E36="","",VLOOKUP($E36,'Data Mercado'!$A$7:$F$25,4,0))</f>
      </c>
      <c r="O36" s="164">
        <f>IF($E36="","",IF(N36&gt;$G36,($G36/N36)-1,""))</f>
      </c>
      <c r="P36" s="271">
        <f>IF($D36="","",IF(N36="","",IF(N36="ND","",IF($F36=0,"",IF($F36&gt;=N36,"",N36-$F36)))))</f>
      </c>
      <c r="Q36" s="272">
        <f>IF($E36="","",VLOOKUP($E36,'Data Mercado'!$A$7:$F$25,5,0))</f>
      </c>
      <c r="R36" s="164">
        <f>IF($E36="","",IF(Q36&gt;$G36,($G36/Q36)-1,""))</f>
      </c>
      <c r="S36" s="271">
        <f>IF($D36="","",IF(Q36="","",IF(Q36="ND","",IF($F36=0,"",IF($F36&gt;=Q36,"",Q36-$F36)))))</f>
      </c>
      <c r="T36" s="272">
        <f>IF($E36="","",VLOOKUP($E36,'Data Mercado'!$A$7:$F$25,6,0))</f>
      </c>
      <c r="U36" s="164">
        <f>IF($E36="","",IF(T36&gt;$G36,($G36/T36)-1,""))</f>
      </c>
      <c r="V36" s="271">
        <f>IF($D36="","",IF(T36="","",IF(T36="ND","",IF($F36=0,"",IF($F36&gt;=T36,"",T36-$F36)))))</f>
      </c>
    </row>
    <row r="37" spans="1:22" ht="19" customHeight="1">
      <c r="A37" s="35"/>
      <c r="B37" s="140"/>
      <c r="C37" s="140"/>
      <c r="D37" s="140"/>
      <c r="E37" s="140"/>
      <c r="F37" s="271"/>
      <c r="G37" s="271"/>
      <c r="H37" s="272">
        <f>IF($E37="","",VLOOKUP($E37,'Data Mercado'!$A$7:$F$25,2,0))</f>
      </c>
      <c r="I37" s="164">
        <f>IF($E37="","",IF(H37&gt;$G37,($G37/H37)-1,""))</f>
      </c>
      <c r="J37" s="271">
        <f>IF($D37="","",IF(H37="","",IF(H37="ND","",IF($F37=0,"",IF($F37&gt;=H37,"",H37-$F37)))))</f>
      </c>
      <c r="K37" s="272">
        <f>IF($E37="","",VLOOKUP($E37,'Data Mercado'!$A$7:$F$25,3,0))</f>
      </c>
      <c r="L37" s="164">
        <f>IF($E37="","",IF(K37&gt;$G37,($G37/K37)-1,""))</f>
      </c>
      <c r="M37" s="271">
        <f>IF($D37="","",IF(K37="","",IF(K37="ND","",IF($F37=0,"",IF($F37&gt;=K37,"",K37-$F37)))))</f>
      </c>
      <c r="N37" s="272">
        <f>IF($E37="","",VLOOKUP($E37,'Data Mercado'!$A$7:$F$25,4,0))</f>
      </c>
      <c r="O37" s="164">
        <f>IF($E37="","",IF(N37&gt;$G37,($G37/N37)-1,""))</f>
      </c>
      <c r="P37" s="271">
        <f>IF($D37="","",IF(N37="","",IF(N37="ND","",IF($F37=0,"",IF($F37&gt;=N37,"",N37-$F37)))))</f>
      </c>
      <c r="Q37" s="272">
        <f>IF($E37="","",VLOOKUP($E37,'Data Mercado'!$A$7:$F$25,5,0))</f>
      </c>
      <c r="R37" s="164">
        <f>IF($E37="","",IF(Q37&gt;$G37,($G37/Q37)-1,""))</f>
      </c>
      <c r="S37" s="271">
        <f>IF($D37="","",IF(Q37="","",IF(Q37="ND","",IF($F37=0,"",IF($F37&gt;=Q37,"",Q37-$F37)))))</f>
      </c>
      <c r="T37" s="272">
        <f>IF($E37="","",VLOOKUP($E37,'Data Mercado'!$A$7:$F$25,6,0))</f>
      </c>
      <c r="U37" s="164">
        <f>IF($E37="","",IF(T37&gt;$G37,($G37/T37)-1,""))</f>
      </c>
      <c r="V37" s="271">
        <f>IF($D37="","",IF(T37="","",IF(T37="ND","",IF($F37=0,"",IF($F37&gt;=T37,"",T37-$F37)))))</f>
      </c>
    </row>
    <row r="38" spans="1:22" ht="19" customHeight="1">
      <c r="A38" s="35"/>
      <c r="B38" s="140"/>
      <c r="C38" s="140"/>
      <c r="D38" s="140"/>
      <c r="E38" s="140"/>
      <c r="F38" s="271"/>
      <c r="G38" s="271"/>
      <c r="H38" s="272">
        <f>IF($E38="","",VLOOKUP($E38,'Data Mercado'!$A$7:$F$25,2,0))</f>
      </c>
      <c r="I38" s="164">
        <f>IF($E38="","",IF(H38&gt;$G38,($G38/H38)-1,""))</f>
      </c>
      <c r="J38" s="271">
        <f>IF($D38="","",IF(H38="","",IF(H38="ND","",IF($F38=0,"",IF($F38&gt;=H38,"",H38-$F38)))))</f>
      </c>
      <c r="K38" s="272">
        <f>IF($E38="","",VLOOKUP($E38,'Data Mercado'!$A$7:$F$25,3,0))</f>
      </c>
      <c r="L38" s="164">
        <f>IF($E38="","",IF(K38&gt;$G38,($G38/K38)-1,""))</f>
      </c>
      <c r="M38" s="271">
        <f>IF($D38="","",IF(K38="","",IF(K38="ND","",IF($F38=0,"",IF($F38&gt;=K38,"",K38-$F38)))))</f>
      </c>
      <c r="N38" s="272">
        <f>IF($E38="","",VLOOKUP($E38,'Data Mercado'!$A$7:$F$25,4,0))</f>
      </c>
      <c r="O38" s="164">
        <f>IF($E38="","",IF(N38&gt;$G38,($G38/N38)-1,""))</f>
      </c>
      <c r="P38" s="271">
        <f>IF($D38="","",IF(N38="","",IF(N38="ND","",IF($F38=0,"",IF($F38&gt;=N38,"",N38-$F38)))))</f>
      </c>
      <c r="Q38" s="272">
        <f>IF($E38="","",VLOOKUP($E38,'Data Mercado'!$A$7:$F$25,5,0))</f>
      </c>
      <c r="R38" s="164">
        <f>IF($E38="","",IF(Q38&gt;$G38,($G38/Q38)-1,""))</f>
      </c>
      <c r="S38" s="271">
        <f>IF($D38="","",IF(Q38="","",IF(Q38="ND","",IF($F38=0,"",IF($F38&gt;=Q38,"",Q38-$F38)))))</f>
      </c>
      <c r="T38" s="272">
        <f>IF($E38="","",VLOOKUP($E38,'Data Mercado'!$A$7:$F$25,6,0))</f>
      </c>
      <c r="U38" s="164">
        <f>IF($E38="","",IF(T38&gt;$G38,($G38/T38)-1,""))</f>
      </c>
      <c r="V38" s="271">
        <f>IF($D38="","",IF(T38="","",IF(T38="ND","",IF($F38=0,"",IF($F38&gt;=T38,"",T38-$F38)))))</f>
      </c>
    </row>
    <row r="39" spans="1:22" ht="19" customHeight="1">
      <c r="A39" s="35"/>
      <c r="B39" s="140"/>
      <c r="C39" s="140"/>
      <c r="D39" s="140"/>
      <c r="E39" s="140"/>
      <c r="F39" s="271"/>
      <c r="G39" s="271"/>
      <c r="H39" s="272">
        <f>IF($E39="","",VLOOKUP($E39,'Data Mercado'!$A$7:$F$25,2,0))</f>
      </c>
      <c r="I39" s="164">
        <f>IF($E39="","",IF(H39&gt;$G39,($G39/H39)-1,""))</f>
      </c>
      <c r="J39" s="271">
        <f>IF($D39="","",IF(H39="","",IF(H39="ND","",IF($F39=0,"",IF($F39&gt;=H39,"",H39-$F39)))))</f>
      </c>
      <c r="K39" s="272">
        <f>IF($E39="","",VLOOKUP($E39,'Data Mercado'!$A$7:$F$25,3,0))</f>
      </c>
      <c r="L39" s="164">
        <f>IF($E39="","",IF(K39&gt;$G39,($G39/K39)-1,""))</f>
      </c>
      <c r="M39" s="271">
        <f>IF($D39="","",IF(K39="","",IF(K39="ND","",IF($F39=0,"",IF($F39&gt;=K39,"",K39-$F39)))))</f>
      </c>
      <c r="N39" s="272">
        <f>IF($E39="","",VLOOKUP($E39,'Data Mercado'!$A$7:$F$25,4,0))</f>
      </c>
      <c r="O39" s="164">
        <f>IF($E39="","",IF(N39&gt;$G39,($G39/N39)-1,""))</f>
      </c>
      <c r="P39" s="271">
        <f>IF($D39="","",IF(N39="","",IF(N39="ND","",IF($F39=0,"",IF($F39&gt;=N39,"",N39-$F39)))))</f>
      </c>
      <c r="Q39" s="272">
        <f>IF($E39="","",VLOOKUP($E39,'Data Mercado'!$A$7:$F$25,5,0))</f>
      </c>
      <c r="R39" s="164">
        <f>IF($E39="","",IF(Q39&gt;$G39,($G39/Q39)-1,""))</f>
      </c>
      <c r="S39" s="271">
        <f>IF($D39="","",IF(Q39="","",IF(Q39="ND","",IF($F39=0,"",IF($F39&gt;=Q39,"",Q39-$F39)))))</f>
      </c>
      <c r="T39" s="272">
        <f>IF($E39="","",VLOOKUP($E39,'Data Mercado'!$A$7:$F$25,6,0))</f>
      </c>
      <c r="U39" s="164">
        <f>IF($E39="","",IF(T39&gt;$G39,($G39/T39)-1,""))</f>
      </c>
      <c r="V39" s="271">
        <f>IF($D39="","",IF(T39="","",IF(T39="ND","",IF($F39=0,"",IF($F39&gt;=T39,"",T39-$F39)))))</f>
      </c>
    </row>
    <row r="40" spans="1:22" ht="19" customHeight="1">
      <c r="A40" s="35"/>
      <c r="B40" s="140"/>
      <c r="C40" s="140"/>
      <c r="D40" s="140"/>
      <c r="E40" s="140"/>
      <c r="F40" s="271"/>
      <c r="G40" s="271"/>
      <c r="H40" s="272">
        <f>IF($E40="","",VLOOKUP($E40,'Data Mercado'!$A$7:$F$25,2,0))</f>
      </c>
      <c r="I40" s="164">
        <f>IF($E40="","",IF(H40&gt;$G40,($G40/H40)-1,""))</f>
      </c>
      <c r="J40" s="271">
        <f>IF($D40="","",IF(H40="","",IF(H40="ND","",IF($F40=0,"",IF($F40&gt;=H40,"",H40-$F40)))))</f>
      </c>
      <c r="K40" s="272">
        <f>IF($E40="","",VLOOKUP($E40,'Data Mercado'!$A$7:$F$25,3,0))</f>
      </c>
      <c r="L40" s="164">
        <f>IF($E40="","",IF(K40&gt;$G40,($G40/K40)-1,""))</f>
      </c>
      <c r="M40" s="271">
        <f>IF($D40="","",IF(K40="","",IF(K40="ND","",IF($F40=0,"",IF($F40&gt;=K40,"",K40-$F40)))))</f>
      </c>
      <c r="N40" s="272">
        <f>IF($E40="","",VLOOKUP($E40,'Data Mercado'!$A$7:$F$25,4,0))</f>
      </c>
      <c r="O40" s="164">
        <f>IF($E40="","",IF(N40&gt;$G40,($G40/N40)-1,""))</f>
      </c>
      <c r="P40" s="271">
        <f>IF($D40="","",IF(N40="","",IF(N40="ND","",IF($F40=0,"",IF($F40&gt;=N40,"",N40-$F40)))))</f>
      </c>
      <c r="Q40" s="272">
        <f>IF($E40="","",VLOOKUP($E40,'Data Mercado'!$A$7:$F$25,5,0))</f>
      </c>
      <c r="R40" s="164">
        <f>IF($E40="","",IF(Q40&gt;$G40,($G40/Q40)-1,""))</f>
      </c>
      <c r="S40" s="271">
        <f>IF($D40="","",IF(Q40="","",IF(Q40="ND","",IF($F40=0,"",IF($F40&gt;=Q40,"",Q40-$F40)))))</f>
      </c>
      <c r="T40" s="272">
        <f>IF($E40="","",VLOOKUP($E40,'Data Mercado'!$A$7:$F$25,6,0))</f>
      </c>
      <c r="U40" s="164">
        <f>IF($E40="","",IF(T40&gt;$G40,($G40/T40)-1,""))</f>
      </c>
      <c r="V40" s="271">
        <f>IF($D40="","",IF(T40="","",IF(T40="ND","",IF($F40=0,"",IF($F40&gt;=T40,"",T40-$F40)))))</f>
      </c>
    </row>
    <row r="41" spans="1:22" ht="19" customHeight="1">
      <c r="A41" s="35"/>
      <c r="B41" s="140"/>
      <c r="C41" s="140"/>
      <c r="D41" s="140"/>
      <c r="E41" s="140"/>
      <c r="F41" s="271"/>
      <c r="G41" s="271"/>
      <c r="H41" s="272">
        <f>IF($E41="","",VLOOKUP($E41,'Data Mercado'!$A$7:$F$25,2,0))</f>
      </c>
      <c r="I41" s="164">
        <f>IF($E41="","",IF(H41&gt;$G41,($G41/H41)-1,""))</f>
      </c>
      <c r="J41" s="271">
        <f>IF($D41="","",IF(H41="","",IF(H41="ND","",IF($F41=0,"",IF($F41&gt;=H41,"",H41-$F41)))))</f>
      </c>
      <c r="K41" s="272">
        <f>IF($E41="","",VLOOKUP($E41,'Data Mercado'!$A$7:$F$25,3,0))</f>
      </c>
      <c r="L41" s="164">
        <f>IF($E41="","",IF(K41&gt;$G41,($G41/K41)-1,""))</f>
      </c>
      <c r="M41" s="271">
        <f>IF($D41="","",IF(K41="","",IF(K41="ND","",IF($F41=0,"",IF($F41&gt;=K41,"",K41-$F41)))))</f>
      </c>
      <c r="N41" s="272">
        <f>IF($E41="","",VLOOKUP($E41,'Data Mercado'!$A$7:$F$25,4,0))</f>
      </c>
      <c r="O41" s="164">
        <f>IF($E41="","",IF(N41&gt;$G41,($G41/N41)-1,""))</f>
      </c>
      <c r="P41" s="271">
        <f>IF($D41="","",IF(N41="","",IF(N41="ND","",IF($F41=0,"",IF($F41&gt;=N41,"",N41-$F41)))))</f>
      </c>
      <c r="Q41" s="272">
        <f>IF($E41="","",VLOOKUP($E41,'Data Mercado'!$A$7:$F$25,5,0))</f>
      </c>
      <c r="R41" s="164">
        <f>IF($E41="","",IF(Q41&gt;$G41,($G41/Q41)-1,""))</f>
      </c>
      <c r="S41" s="271">
        <f>IF($D41="","",IF(Q41="","",IF(Q41="ND","",IF($F41=0,"",IF($F41&gt;=Q41,"",Q41-$F41)))))</f>
      </c>
      <c r="T41" s="272">
        <f>IF($E41="","",VLOOKUP($E41,'Data Mercado'!$A$7:$F$25,6,0))</f>
      </c>
      <c r="U41" s="164">
        <f>IF($E41="","",IF(T41&gt;$G41,($G41/T41)-1,""))</f>
      </c>
      <c r="V41" s="271">
        <f>IF($D41="","",IF(T41="","",IF(T41="ND","",IF($F41=0,"",IF($F41&gt;=T41,"",T41-$F41)))))</f>
      </c>
    </row>
    <row r="42" spans="1:22" ht="19" customHeight="1">
      <c r="A42" s="35"/>
      <c r="B42" s="140"/>
      <c r="C42" s="140"/>
      <c r="D42" s="140"/>
      <c r="E42" s="140"/>
      <c r="F42" s="271"/>
      <c r="G42" s="271"/>
      <c r="H42" s="272">
        <f>IF($E42="","",VLOOKUP($E42,'Data Mercado'!$A$7:$F$25,2,0))</f>
      </c>
      <c r="I42" s="164">
        <f>IF($E42="","",IF(H42&gt;$G42,($G42/H42)-1,""))</f>
      </c>
      <c r="J42" s="271">
        <f>IF($D42="","",IF(H42="","",IF(H42="ND","",IF($F42=0,"",IF($F42&gt;=H42,"",H42-$F42)))))</f>
      </c>
      <c r="K42" s="272">
        <f>IF($E42="","",VLOOKUP($E42,'Data Mercado'!$A$7:$F$25,3,0))</f>
      </c>
      <c r="L42" s="164">
        <f>IF($E42="","",IF(K42&gt;$G42,($G42/K42)-1,""))</f>
      </c>
      <c r="M42" s="271">
        <f>IF($D42="","",IF(K42="","",IF(K42="ND","",IF($F42=0,"",IF($F42&gt;=K42,"",K42-$F42)))))</f>
      </c>
      <c r="N42" s="272">
        <f>IF($E42="","",VLOOKUP($E42,'Data Mercado'!$A$7:$F$25,4,0))</f>
      </c>
      <c r="O42" s="164">
        <f>IF($E42="","",IF(N42&gt;$G42,($G42/N42)-1,""))</f>
      </c>
      <c r="P42" s="271">
        <f>IF($D42="","",IF(N42="","",IF(N42="ND","",IF($F42=0,"",IF($F42&gt;=N42,"",N42-$F42)))))</f>
      </c>
      <c r="Q42" s="272">
        <f>IF($E42="","",VLOOKUP($E42,'Data Mercado'!$A$7:$F$25,5,0))</f>
      </c>
      <c r="R42" s="164">
        <f>IF($E42="","",IF(Q42&gt;$G42,($G42/Q42)-1,""))</f>
      </c>
      <c r="S42" s="271">
        <f>IF($D42="","",IF(Q42="","",IF(Q42="ND","",IF($F42=0,"",IF($F42&gt;=Q42,"",Q42-$F42)))))</f>
      </c>
      <c r="T42" s="272">
        <f>IF($E42="","",VLOOKUP($E42,'Data Mercado'!$A$7:$F$25,6,0))</f>
      </c>
      <c r="U42" s="164">
        <f>IF($E42="","",IF(T42&gt;$G42,($G42/T42)-1,""))</f>
      </c>
      <c r="V42" s="271">
        <f>IF($D42="","",IF(T42="","",IF(T42="ND","",IF($F42=0,"",IF($F42&gt;=T42,"",T42-$F42)))))</f>
      </c>
    </row>
    <row r="43" spans="1:22" ht="19" customHeight="1">
      <c r="A43" s="35"/>
      <c r="B43" s="140"/>
      <c r="C43" s="140"/>
      <c r="D43" s="140"/>
      <c r="E43" s="140"/>
      <c r="F43" s="271"/>
      <c r="G43" s="271"/>
      <c r="H43" s="272">
        <f>IF($E43="","",VLOOKUP($E43,'Data Mercado'!$A$7:$F$25,2,0))</f>
      </c>
      <c r="I43" s="164">
        <f>IF($E43="","",IF(H43&gt;$G43,($G43/H43)-1,""))</f>
      </c>
      <c r="J43" s="271">
        <f>IF($D43="","",IF(H43="","",IF(H43="ND","",IF($F43=0,"",IF($F43&gt;=H43,"",H43-$F43)))))</f>
      </c>
      <c r="K43" s="272">
        <f>IF($E43="","",VLOOKUP($E43,'Data Mercado'!$A$7:$F$25,3,0))</f>
      </c>
      <c r="L43" s="164">
        <f>IF($E43="","",IF(K43&gt;$G43,($G43/K43)-1,""))</f>
      </c>
      <c r="M43" s="271">
        <f>IF($D43="","",IF(K43="","",IF(K43="ND","",IF($F43=0,"",IF($F43&gt;=K43,"",K43-$F43)))))</f>
      </c>
      <c r="N43" s="272">
        <f>IF($E43="","",VLOOKUP($E43,'Data Mercado'!$A$7:$F$25,4,0))</f>
      </c>
      <c r="O43" s="164">
        <f>IF($E43="","",IF(N43&gt;$G43,($G43/N43)-1,""))</f>
      </c>
      <c r="P43" s="271">
        <f>IF($D43="","",IF(N43="","",IF(N43="ND","",IF($F43=0,"",IF($F43&gt;=N43,"",N43-$F43)))))</f>
      </c>
      <c r="Q43" s="272">
        <f>IF($E43="","",VLOOKUP($E43,'Data Mercado'!$A$7:$F$25,5,0))</f>
      </c>
      <c r="R43" s="164">
        <f>IF($E43="","",IF(Q43&gt;$G43,($G43/Q43)-1,""))</f>
      </c>
      <c r="S43" s="271">
        <f>IF($D43="","",IF(Q43="","",IF(Q43="ND","",IF($F43=0,"",IF($F43&gt;=Q43,"",Q43-$F43)))))</f>
      </c>
      <c r="T43" s="272">
        <f>IF($E43="","",VLOOKUP($E43,'Data Mercado'!$A$7:$F$25,6,0))</f>
      </c>
      <c r="U43" s="164">
        <f>IF($E43="","",IF(T43&gt;$G43,($G43/T43)-1,""))</f>
      </c>
      <c r="V43" s="271">
        <f>IF($D43="","",IF(T43="","",IF(T43="ND","",IF($F43=0,"",IF($F43&gt;=T43,"",T43-$F43)))))</f>
      </c>
    </row>
    <row r="44" spans="1:22" ht="19" customHeight="1">
      <c r="A44" s="35"/>
      <c r="B44" s="140"/>
      <c r="C44" s="140"/>
      <c r="D44" s="140"/>
      <c r="E44" s="140"/>
      <c r="F44" s="271"/>
      <c r="G44" s="271"/>
      <c r="H44" s="272">
        <f>IF($E44="","",VLOOKUP($E44,'Data Mercado'!$A$7:$F$25,2,0))</f>
      </c>
      <c r="I44" s="164">
        <f>IF($E44="","",IF(H44&gt;$G44,($G44/H44)-1,""))</f>
      </c>
      <c r="J44" s="271">
        <f>IF($D44="","",IF(H44="","",IF(H44="ND","",IF($F44=0,"",IF($F44&gt;=H44,"",H44-$F44)))))</f>
      </c>
      <c r="K44" s="272">
        <f>IF($E44="","",VLOOKUP($E44,'Data Mercado'!$A$7:$F$25,3,0))</f>
      </c>
      <c r="L44" s="164">
        <f>IF($E44="","",IF(K44&gt;$G44,($G44/K44)-1,""))</f>
      </c>
      <c r="M44" s="271">
        <f>IF($D44="","",IF(K44="","",IF(K44="ND","",IF($F44=0,"",IF($F44&gt;=K44,"",K44-$F44)))))</f>
      </c>
      <c r="N44" s="272">
        <f>IF($E44="","",VLOOKUP($E44,'Data Mercado'!$A$7:$F$25,4,0))</f>
      </c>
      <c r="O44" s="164">
        <f>IF($E44="","",IF(N44&gt;$G44,($G44/N44)-1,""))</f>
      </c>
      <c r="P44" s="271">
        <f>IF($D44="","",IF(N44="","",IF(N44="ND","",IF($F44=0,"",IF($F44&gt;=N44,"",N44-$F44)))))</f>
      </c>
      <c r="Q44" s="272">
        <f>IF($E44="","",VLOOKUP($E44,'Data Mercado'!$A$7:$F$25,5,0))</f>
      </c>
      <c r="R44" s="164">
        <f>IF($E44="","",IF(Q44&gt;$G44,($G44/Q44)-1,""))</f>
      </c>
      <c r="S44" s="271">
        <f>IF($D44="","",IF(Q44="","",IF(Q44="ND","",IF($F44=0,"",IF($F44&gt;=Q44,"",Q44-$F44)))))</f>
      </c>
      <c r="T44" s="272">
        <f>IF($E44="","",VLOOKUP($E44,'Data Mercado'!$A$7:$F$25,6,0))</f>
      </c>
      <c r="U44" s="164">
        <f>IF($E44="","",IF(T44&gt;$G44,($G44/T44)-1,""))</f>
      </c>
      <c r="V44" s="271">
        <f>IF($D44="","",IF(T44="","",IF(T44="ND","",IF($F44=0,"",IF($F44&gt;=T44,"",T44-$F44)))))</f>
      </c>
    </row>
    <row r="45" spans="1:22" ht="19" customHeight="1">
      <c r="A45" s="35"/>
      <c r="B45" s="140"/>
      <c r="C45" s="140"/>
      <c r="D45" s="140"/>
      <c r="E45" s="140"/>
      <c r="F45" s="271"/>
      <c r="G45" s="271"/>
      <c r="H45" s="272">
        <f>IF($E45="","",VLOOKUP($E45,'Data Mercado'!$A$7:$F$25,2,0))</f>
      </c>
      <c r="I45" s="164">
        <f>IF($E45="","",IF(H45&gt;$G45,($G45/H45)-1,""))</f>
      </c>
      <c r="J45" s="271">
        <f>IF($D45="","",IF(H45="","",IF(H45="ND","",IF($F45=0,"",IF($F45&gt;=H45,"",H45-$F45)))))</f>
      </c>
      <c r="K45" s="272">
        <f>IF($E45="","",VLOOKUP($E45,'Data Mercado'!$A$7:$F$25,3,0))</f>
      </c>
      <c r="L45" s="164">
        <f>IF($E45="","",IF(K45&gt;$G45,($G45/K45)-1,""))</f>
      </c>
      <c r="M45" s="271">
        <f>IF($D45="","",IF(K45="","",IF(K45="ND","",IF($F45=0,"",IF($F45&gt;=K45,"",K45-$F45)))))</f>
      </c>
      <c r="N45" s="272">
        <f>IF($E45="","",VLOOKUP($E45,'Data Mercado'!$A$7:$F$25,4,0))</f>
      </c>
      <c r="O45" s="164">
        <f>IF($E45="","",IF(N45&gt;$G45,($G45/N45)-1,""))</f>
      </c>
      <c r="P45" s="271">
        <f>IF($D45="","",IF(N45="","",IF(N45="ND","",IF($F45=0,"",IF($F45&gt;=N45,"",N45-$F45)))))</f>
      </c>
      <c r="Q45" s="272">
        <f>IF($E45="","",VLOOKUP($E45,'Data Mercado'!$A$7:$F$25,5,0))</f>
      </c>
      <c r="R45" s="164">
        <f>IF($E45="","",IF(Q45&gt;$G45,($G45/Q45)-1,""))</f>
      </c>
      <c r="S45" s="271">
        <f>IF($D45="","",IF(Q45="","",IF(Q45="ND","",IF($F45=0,"",IF($F45&gt;=Q45,"",Q45-$F45)))))</f>
      </c>
      <c r="T45" s="272">
        <f>IF($E45="","",VLOOKUP($E45,'Data Mercado'!$A$7:$F$25,6,0))</f>
      </c>
      <c r="U45" s="164">
        <f>IF($E45="","",IF(T45&gt;$G45,($G45/T45)-1,""))</f>
      </c>
      <c r="V45" s="271">
        <f>IF($D45="","",IF(T45="","",IF(T45="ND","",IF($F45=0,"",IF($F45&gt;=T45,"",T45-$F45)))))</f>
      </c>
    </row>
    <row r="46" spans="1:22" ht="19" customHeight="1">
      <c r="A46" s="35"/>
      <c r="B46" s="140"/>
      <c r="C46" s="140"/>
      <c r="D46" s="140"/>
      <c r="E46" s="140"/>
      <c r="F46" s="271"/>
      <c r="G46" s="271"/>
      <c r="H46" s="272">
        <f>IF($E46="","",VLOOKUP($E46,'Data Mercado'!$A$7:$F$25,2,0))</f>
      </c>
      <c r="I46" s="164">
        <f>IF($E46="","",IF(H46&gt;$G46,($G46/H46)-1,""))</f>
      </c>
      <c r="J46" s="271">
        <f>IF($D46="","",IF(H46="","",IF(H46="ND","",IF($F46=0,"",IF($F46&gt;=H46,"",H46-$F46)))))</f>
      </c>
      <c r="K46" s="272">
        <f>IF($E46="","",VLOOKUP($E46,'Data Mercado'!$A$7:$F$25,3,0))</f>
      </c>
      <c r="L46" s="164">
        <f>IF($E46="","",IF(K46&gt;$G46,($G46/K46)-1,""))</f>
      </c>
      <c r="M46" s="271">
        <f>IF($D46="","",IF(K46="","",IF(K46="ND","",IF($F46=0,"",IF($F46&gt;=K46,"",K46-$F46)))))</f>
      </c>
      <c r="N46" s="272">
        <f>IF($E46="","",VLOOKUP($E46,'Data Mercado'!$A$7:$F$25,4,0))</f>
      </c>
      <c r="O46" s="164">
        <f>IF($E46="","",IF(N46&gt;$G46,($G46/N46)-1,""))</f>
      </c>
      <c r="P46" s="271">
        <f>IF($D46="","",IF(N46="","",IF(N46="ND","",IF($F46=0,"",IF($F46&gt;=N46,"",N46-$F46)))))</f>
      </c>
      <c r="Q46" s="272">
        <f>IF($E46="","",VLOOKUP($E46,'Data Mercado'!$A$7:$F$25,5,0))</f>
      </c>
      <c r="R46" s="164">
        <f>IF($E46="","",IF(Q46&gt;$G46,($G46/Q46)-1,""))</f>
      </c>
      <c r="S46" s="271">
        <f>IF($D46="","",IF(Q46="","",IF(Q46="ND","",IF($F46=0,"",IF($F46&gt;=Q46,"",Q46-$F46)))))</f>
      </c>
      <c r="T46" s="272">
        <f>IF($E46="","",VLOOKUP($E46,'Data Mercado'!$A$7:$F$25,6,0))</f>
      </c>
      <c r="U46" s="164">
        <f>IF($E46="","",IF(T46&gt;$G46,($G46/T46)-1,""))</f>
      </c>
      <c r="V46" s="271">
        <f>IF($D46="","",IF(T46="","",IF(T46="ND","",IF($F46=0,"",IF($F46&gt;=T46,"",T46-$F46)))))</f>
      </c>
    </row>
    <row r="47" spans="1:22" ht="19" customHeight="1">
      <c r="A47" s="35"/>
      <c r="B47" s="140"/>
      <c r="C47" s="140"/>
      <c r="D47" s="140"/>
      <c r="E47" s="140"/>
      <c r="F47" s="271"/>
      <c r="G47" s="271"/>
      <c r="H47" s="272">
        <f>IF($E47="","",VLOOKUP($E47,'Data Mercado'!$A$7:$F$25,2,0))</f>
      </c>
      <c r="I47" s="164">
        <f>IF($E47="","",IF(H47&gt;$G47,($G47/H47)-1,""))</f>
      </c>
      <c r="J47" s="271">
        <f>IF($D47="","",IF(H47="","",IF(H47="ND","",IF($F47=0,"",IF($F47&gt;=H47,"",H47-$F47)))))</f>
      </c>
      <c r="K47" s="272">
        <f>IF($E47="","",VLOOKUP($E47,'Data Mercado'!$A$7:$F$25,3,0))</f>
      </c>
      <c r="L47" s="164">
        <f>IF($E47="","",IF(K47&gt;$G47,($G47/K47)-1,""))</f>
      </c>
      <c r="M47" s="271">
        <f>IF($D47="","",IF(K47="","",IF(K47="ND","",IF($F47=0,"",IF($F47&gt;=K47,"",K47-$F47)))))</f>
      </c>
      <c r="N47" s="272">
        <f>IF($E47="","",VLOOKUP($E47,'Data Mercado'!$A$7:$F$25,4,0))</f>
      </c>
      <c r="O47" s="164">
        <f>IF($E47="","",IF(N47&gt;$G47,($G47/N47)-1,""))</f>
      </c>
      <c r="P47" s="271">
        <f>IF($D47="","",IF(N47="","",IF(N47="ND","",IF($F47=0,"",IF($F47&gt;=N47,"",N47-$F47)))))</f>
      </c>
      <c r="Q47" s="272">
        <f>IF($E47="","",VLOOKUP($E47,'Data Mercado'!$A$7:$F$25,5,0))</f>
      </c>
      <c r="R47" s="164">
        <f>IF($E47="","",IF(Q47&gt;$G47,($G47/Q47)-1,""))</f>
      </c>
      <c r="S47" s="271">
        <f>IF($D47="","",IF(Q47="","",IF(Q47="ND","",IF($F47=0,"",IF($F47&gt;=Q47,"",Q47-$F47)))))</f>
      </c>
      <c r="T47" s="272">
        <f>IF($E47="","",VLOOKUP($E47,'Data Mercado'!$A$7:$F$25,6,0))</f>
      </c>
      <c r="U47" s="164">
        <f>IF($E47="","",IF(T47&gt;$G47,($G47/T47)-1,""))</f>
      </c>
      <c r="V47" s="271">
        <f>IF($D47="","",IF(T47="","",IF(T47="ND","",IF($F47=0,"",IF($F47&gt;=T47,"",T47-$F47)))))</f>
      </c>
    </row>
    <row r="48" spans="1:22" ht="19" customHeight="1">
      <c r="A48" s="35"/>
      <c r="B48" s="140"/>
      <c r="C48" s="140"/>
      <c r="D48" s="140"/>
      <c r="E48" s="140"/>
      <c r="F48" s="271"/>
      <c r="G48" s="271"/>
      <c r="H48" s="272">
        <f>IF($E48="","",VLOOKUP($E48,'Data Mercado'!$A$7:$F$25,2,0))</f>
      </c>
      <c r="I48" s="164">
        <f>IF($E48="","",IF(H48&gt;$G48,($G48/H48)-1,""))</f>
      </c>
      <c r="J48" s="271">
        <f>IF($D48="","",IF(H48="","",IF(H48="ND","",IF($F48=0,"",IF($F48&gt;=H48,"",H48-$F48)))))</f>
      </c>
      <c r="K48" s="272">
        <f>IF($E48="","",VLOOKUP($E48,'Data Mercado'!$A$7:$F$25,3,0))</f>
      </c>
      <c r="L48" s="164">
        <f>IF($E48="","",IF(K48&gt;$G48,($G48/K48)-1,""))</f>
      </c>
      <c r="M48" s="271">
        <f>IF($D48="","",IF(K48="","",IF(K48="ND","",IF($F48=0,"",IF($F48&gt;=K48,"",K48-$F48)))))</f>
      </c>
      <c r="N48" s="272">
        <f>IF($E48="","",VLOOKUP($E48,'Data Mercado'!$A$7:$F$25,4,0))</f>
      </c>
      <c r="O48" s="164">
        <f>IF($E48="","",IF(N48&gt;$G48,($G48/N48)-1,""))</f>
      </c>
      <c r="P48" s="271">
        <f>IF($D48="","",IF(N48="","",IF(N48="ND","",IF($F48=0,"",IF($F48&gt;=N48,"",N48-$F48)))))</f>
      </c>
      <c r="Q48" s="272">
        <f>IF($E48="","",VLOOKUP($E48,'Data Mercado'!$A$7:$F$25,5,0))</f>
      </c>
      <c r="R48" s="164">
        <f>IF($E48="","",IF(Q48&gt;$G48,($G48/Q48)-1,""))</f>
      </c>
      <c r="S48" s="271">
        <f>IF($D48="","",IF(Q48="","",IF(Q48="ND","",IF($F48=0,"",IF($F48&gt;=Q48,"",Q48-$F48)))))</f>
      </c>
      <c r="T48" s="272">
        <f>IF($E48="","",VLOOKUP($E48,'Data Mercado'!$A$7:$F$25,6,0))</f>
      </c>
      <c r="U48" s="164">
        <f>IF($E48="","",IF(T48&gt;$G48,($G48/T48)-1,""))</f>
      </c>
      <c r="V48" s="271">
        <f>IF($D48="","",IF(T48="","",IF(T48="ND","",IF($F48=0,"",IF($F48&gt;=T48,"",T48-$F48)))))</f>
      </c>
    </row>
    <row r="49" spans="1:22" ht="19" customHeight="1">
      <c r="A49" s="35"/>
      <c r="B49" s="140"/>
      <c r="C49" s="140"/>
      <c r="D49" s="140"/>
      <c r="E49" s="140"/>
      <c r="F49" s="271"/>
      <c r="G49" s="271"/>
      <c r="H49" s="272">
        <f>IF($E49="","",VLOOKUP($E49,'Data Mercado'!$A$7:$F$25,2,0))</f>
      </c>
      <c r="I49" s="164">
        <f>IF($E49="","",IF(H49&gt;$G49,($G49/H49)-1,""))</f>
      </c>
      <c r="J49" s="271">
        <f>IF($D49="","",IF(H49="","",IF(H49="ND","",IF($F49=0,"",IF($F49&gt;=H49,"",H49-$F49)))))</f>
      </c>
      <c r="K49" s="272">
        <f>IF($E49="","",VLOOKUP($E49,'Data Mercado'!$A$7:$F$25,3,0))</f>
      </c>
      <c r="L49" s="164">
        <f>IF($E49="","",IF(K49&gt;$G49,($G49/K49)-1,""))</f>
      </c>
      <c r="M49" s="271">
        <f>IF($D49="","",IF(K49="","",IF(K49="ND","",IF($F49=0,"",IF($F49&gt;=K49,"",K49-$F49)))))</f>
      </c>
      <c r="N49" s="272">
        <f>IF($E49="","",VLOOKUP($E49,'Data Mercado'!$A$7:$F$25,4,0))</f>
      </c>
      <c r="O49" s="164">
        <f>IF($E49="","",IF(N49&gt;$G49,($G49/N49)-1,""))</f>
      </c>
      <c r="P49" s="271">
        <f>IF($D49="","",IF(N49="","",IF(N49="ND","",IF($F49=0,"",IF($F49&gt;=N49,"",N49-$F49)))))</f>
      </c>
      <c r="Q49" s="272">
        <f>IF($E49="","",VLOOKUP($E49,'Data Mercado'!$A$7:$F$25,5,0))</f>
      </c>
      <c r="R49" s="164">
        <f>IF($E49="","",IF(Q49&gt;$G49,($G49/Q49)-1,""))</f>
      </c>
      <c r="S49" s="271">
        <f>IF($D49="","",IF(Q49="","",IF(Q49="ND","",IF($F49=0,"",IF($F49&gt;=Q49,"",Q49-$F49)))))</f>
      </c>
      <c r="T49" s="272">
        <f>IF($E49="","",VLOOKUP($E49,'Data Mercado'!$A$7:$F$25,6,0))</f>
      </c>
      <c r="U49" s="164">
        <f>IF($E49="","",IF(T49&gt;$G49,($G49/T49)-1,""))</f>
      </c>
      <c r="V49" s="271">
        <f>IF($D49="","",IF(T49="","",IF(T49="ND","",IF($F49=0,"",IF($F49&gt;=T49,"",T49-$F49)))))</f>
      </c>
    </row>
    <row r="50" spans="1:22" ht="19" customHeight="1">
      <c r="A50" s="35"/>
      <c r="B50" s="140"/>
      <c r="C50" s="140"/>
      <c r="D50" s="140"/>
      <c r="E50" s="140"/>
      <c r="F50" s="271"/>
      <c r="G50" s="271"/>
      <c r="H50" s="272">
        <f>IF($E50="","",VLOOKUP($E50,'Data Mercado'!$A$7:$F$25,2,0))</f>
      </c>
      <c r="I50" s="164">
        <f>IF($E50="","",IF(H50&gt;$G50,($G50/H50)-1,""))</f>
      </c>
      <c r="J50" s="271">
        <f>IF($D50="","",IF(H50="","",IF(H50="ND","",IF($F50=0,"",IF($F50&gt;=H50,"",H50-$F50)))))</f>
      </c>
      <c r="K50" s="272">
        <f>IF($E50="","",VLOOKUP($E50,'Data Mercado'!$A$7:$F$25,3,0))</f>
      </c>
      <c r="L50" s="164">
        <f>IF($E50="","",IF(K50&gt;$G50,($G50/K50)-1,""))</f>
      </c>
      <c r="M50" s="271">
        <f>IF($D50="","",IF(K50="","",IF(K50="ND","",IF($F50=0,"",IF($F50&gt;=K50,"",K50-$F50)))))</f>
      </c>
      <c r="N50" s="272">
        <f>IF($E50="","",VLOOKUP($E50,'Data Mercado'!$A$7:$F$25,4,0))</f>
      </c>
      <c r="O50" s="164">
        <f>IF($E50="","",IF(N50&gt;$G50,($G50/N50)-1,""))</f>
      </c>
      <c r="P50" s="271">
        <f>IF($D50="","",IF(N50="","",IF(N50="ND","",IF($F50=0,"",IF($F50&gt;=N50,"",N50-$F50)))))</f>
      </c>
      <c r="Q50" s="272">
        <f>IF($E50="","",VLOOKUP($E50,'Data Mercado'!$A$7:$F$25,5,0))</f>
      </c>
      <c r="R50" s="164">
        <f>IF($E50="","",IF(Q50&gt;$G50,($G50/Q50)-1,""))</f>
      </c>
      <c r="S50" s="271">
        <f>IF($D50="","",IF(Q50="","",IF(Q50="ND","",IF($F50=0,"",IF($F50&gt;=Q50,"",Q50-$F50)))))</f>
      </c>
      <c r="T50" s="272">
        <f>IF($E50="","",VLOOKUP($E50,'Data Mercado'!$A$7:$F$25,6,0))</f>
      </c>
      <c r="U50" s="164">
        <f>IF($E50="","",IF(T50&gt;$G50,($G50/T50)-1,""))</f>
      </c>
      <c r="V50" s="271">
        <f>IF($D50="","",IF(T50="","",IF(T50="ND","",IF($F50=0,"",IF($F50&gt;=T50,"",T50-$F50)))))</f>
      </c>
    </row>
    <row r="51" spans="1:22" ht="19" customHeight="1">
      <c r="A51" s="35"/>
      <c r="B51" s="140"/>
      <c r="C51" s="140"/>
      <c r="D51" s="140"/>
      <c r="E51" s="140"/>
      <c r="F51" s="271"/>
      <c r="G51" s="271"/>
      <c r="H51" s="272">
        <f>IF($E51="","",VLOOKUP($E51,'Data Mercado'!$A$7:$F$25,2,0))</f>
      </c>
      <c r="I51" s="164">
        <f>IF($E51="","",IF(H51&gt;$G51,($G51/H51)-1,""))</f>
      </c>
      <c r="J51" s="271">
        <f>IF($D51="","",IF(H51="","",IF(H51="ND","",IF($F51=0,"",IF($F51&gt;=H51,"",H51-$F51)))))</f>
      </c>
      <c r="K51" s="272">
        <f>IF($E51="","",VLOOKUP($E51,'Data Mercado'!$A$7:$F$25,3,0))</f>
      </c>
      <c r="L51" s="164">
        <f>IF($E51="","",IF(K51&gt;$G51,($G51/K51)-1,""))</f>
      </c>
      <c r="M51" s="271">
        <f>IF($D51="","",IF(K51="","",IF(K51="ND","",IF($F51=0,"",IF($F51&gt;=K51,"",K51-$F51)))))</f>
      </c>
      <c r="N51" s="272">
        <f>IF($E51="","",VLOOKUP($E51,'Data Mercado'!$A$7:$F$25,4,0))</f>
      </c>
      <c r="O51" s="164">
        <f>IF($E51="","",IF(N51&gt;$G51,($G51/N51)-1,""))</f>
      </c>
      <c r="P51" s="271">
        <f>IF($D51="","",IF(N51="","",IF(N51="ND","",IF($F51=0,"",IF($F51&gt;=N51,"",N51-$F51)))))</f>
      </c>
      <c r="Q51" s="272">
        <f>IF($E51="","",VLOOKUP($E51,'Data Mercado'!$A$7:$F$25,5,0))</f>
      </c>
      <c r="R51" s="164">
        <f>IF($E51="","",IF(Q51&gt;$G51,($G51/Q51)-1,""))</f>
      </c>
      <c r="S51" s="271">
        <f>IF($D51="","",IF(Q51="","",IF(Q51="ND","",IF($F51=0,"",IF($F51&gt;=Q51,"",Q51-$F51)))))</f>
      </c>
      <c r="T51" s="272">
        <f>IF($E51="","",VLOOKUP($E51,'Data Mercado'!$A$7:$F$25,6,0))</f>
      </c>
      <c r="U51" s="164">
        <f>IF($E51="","",IF(T51&gt;$G51,($G51/T51)-1,""))</f>
      </c>
      <c r="V51" s="271">
        <f>IF($D51="","",IF(T51="","",IF(T51="ND","",IF($F51=0,"",IF($F51&gt;=T51,"",T51-$F51)))))</f>
      </c>
    </row>
    <row r="52" spans="1:22" ht="19" customHeight="1">
      <c r="A52" s="35"/>
      <c r="B52" s="140"/>
      <c r="C52" s="140"/>
      <c r="D52" s="140"/>
      <c r="E52" s="140"/>
      <c r="F52" s="271"/>
      <c r="G52" s="271"/>
      <c r="H52" s="272">
        <f>IF($E52="","",VLOOKUP($E52,'Data Mercado'!$A$7:$F$25,2,0))</f>
      </c>
      <c r="I52" s="164">
        <f>IF($E52="","",IF(H52&gt;$G52,($G52/H52)-1,""))</f>
      </c>
      <c r="J52" s="271">
        <f>IF($D52="","",IF(H52="","",IF(H52="ND","",IF($F52=0,"",IF($F52&gt;=H52,"",H52-$F52)))))</f>
      </c>
      <c r="K52" s="272">
        <f>IF($E52="","",VLOOKUP($E52,'Data Mercado'!$A$7:$F$25,3,0))</f>
      </c>
      <c r="L52" s="164">
        <f>IF($E52="","",IF(K52&gt;$G52,($G52/K52)-1,""))</f>
      </c>
      <c r="M52" s="271">
        <f>IF($D52="","",IF(K52="","",IF(K52="ND","",IF($F52=0,"",IF($F52&gt;=K52,"",K52-$F52)))))</f>
      </c>
      <c r="N52" s="272">
        <f>IF($E52="","",VLOOKUP($E52,'Data Mercado'!$A$7:$F$25,4,0))</f>
      </c>
      <c r="O52" s="164">
        <f>IF($E52="","",IF(N52&gt;$G52,($G52/N52)-1,""))</f>
      </c>
      <c r="P52" s="271">
        <f>IF($D52="","",IF(N52="","",IF(N52="ND","",IF($F52=0,"",IF($F52&gt;=N52,"",N52-$F52)))))</f>
      </c>
      <c r="Q52" s="272">
        <f>IF($E52="","",VLOOKUP($E52,'Data Mercado'!$A$7:$F$25,5,0))</f>
      </c>
      <c r="R52" s="164">
        <f>IF($E52="","",IF(Q52&gt;$G52,($G52/Q52)-1,""))</f>
      </c>
      <c r="S52" s="271">
        <f>IF($D52="","",IF(Q52="","",IF(Q52="ND","",IF($F52=0,"",IF($F52&gt;=Q52,"",Q52-$F52)))))</f>
      </c>
      <c r="T52" s="272">
        <f>IF($E52="","",VLOOKUP($E52,'Data Mercado'!$A$7:$F$25,6,0))</f>
      </c>
      <c r="U52" s="164">
        <f>IF($E52="","",IF(T52&gt;$G52,($G52/T52)-1,""))</f>
      </c>
      <c r="V52" s="271">
        <f>IF($D52="","",IF(T52="","",IF(T52="ND","",IF($F52=0,"",IF($F52&gt;=T52,"",T52-$F52)))))</f>
      </c>
    </row>
    <row r="53" spans="1:22" ht="19" customHeight="1">
      <c r="A53" s="175"/>
      <c r="B53" s="231"/>
      <c r="C53" s="154"/>
      <c r="D53" s="154"/>
      <c r="E53" s="154"/>
      <c r="F53" s="271"/>
      <c r="G53" s="271"/>
      <c r="H53" s="272">
        <f>IF($E53="","",VLOOKUP($E53,'Data Mercado'!$A$7:$F$25,2,0))</f>
      </c>
      <c r="I53" s="164">
        <f>IF($E53="","",IF(H53&gt;$G53,($G53/H53)-1,""))</f>
      </c>
      <c r="J53" s="271">
        <f>IF($D53="","",IF(H53="","",IF(H53="ND","",IF($F53=0,"",IF($F53&gt;=H53,"",H53-$F53)))))</f>
      </c>
      <c r="K53" s="272">
        <f>IF($E53="","",VLOOKUP($E53,'Data Mercado'!$A$7:$F$25,3,0))</f>
      </c>
      <c r="L53" s="164">
        <f>IF($E53="","",IF(K53&gt;$G53,($G53/K53)-1,""))</f>
      </c>
      <c r="M53" s="271">
        <f>IF($D53="","",IF(K53="","",IF(K53="ND","",IF($F53=0,"",IF($F53&gt;=K53,"",K53-$F53)))))</f>
      </c>
      <c r="N53" s="272">
        <f>IF($E53="","",VLOOKUP($E53,'Data Mercado'!$A$7:$F$25,4,0))</f>
      </c>
      <c r="O53" s="164">
        <f>IF($E53="","",IF(N53&gt;$G53,($G53/N53)-1,""))</f>
      </c>
      <c r="P53" s="271">
        <f>IF($D53="","",IF(N53="","",IF(N53="ND","",IF($F53=0,"",IF($F53&gt;=N53,"",N53-$F53)))))</f>
      </c>
      <c r="Q53" s="272">
        <f>IF($E53="","",VLOOKUP($E53,'Data Mercado'!$A$7:$F$25,5,0))</f>
      </c>
      <c r="R53" s="164">
        <f>IF($E53="","",IF(Q53&gt;$G53,($G53/Q53)-1,""))</f>
      </c>
      <c r="S53" s="271">
        <f>IF($D53="","",IF(Q53="","",IF(Q53="ND","",IF($F53=0,"",IF($F53&gt;=Q53,"",Q53-$F53)))))</f>
      </c>
      <c r="T53" s="272">
        <f>IF($E53="","",VLOOKUP($E53,'Data Mercado'!$A$7:$F$25,6,0))</f>
      </c>
      <c r="U53" s="164">
        <f>IF($E53="","",IF(T53&gt;$G53,($G53/T53)-1,""))</f>
      </c>
      <c r="V53" s="271">
        <f>IF($D53="","",IF(T53="","",IF(T53="ND","",IF($F53=0,"",IF($F53&gt;=T53,"",T53-$F53)))))</f>
      </c>
    </row>
    <row r="54" spans="1:22" ht="19" customHeight="1">
      <c r="A54" s="175"/>
      <c r="B54" s="231"/>
      <c r="C54" s="154"/>
      <c r="D54" s="154"/>
      <c r="E54" s="154"/>
      <c r="F54" s="271"/>
      <c r="G54" s="271"/>
      <c r="H54" s="272">
        <f>IF($E54="","",VLOOKUP($E54,'Data Mercado'!$A$7:$F$25,2,0))</f>
      </c>
      <c r="I54" s="164">
        <f>IF($E54="","",IF(H54&gt;$G54,($G54/H54)-1,""))</f>
      </c>
      <c r="J54" s="271">
        <f>IF($D54="","",IF(H54="","",IF(H54="ND","",IF($F54=0,"",IF($F54&gt;=H54,"",H54-$F54)))))</f>
      </c>
      <c r="K54" s="272">
        <f>IF($E54="","",VLOOKUP($E54,'Data Mercado'!$A$7:$F$25,3,0))</f>
      </c>
      <c r="L54" s="164">
        <f>IF($E54="","",IF(K54&gt;$G54,($G54/K54)-1,""))</f>
      </c>
      <c r="M54" s="271">
        <f>IF($D54="","",IF(K54="","",IF(K54="ND","",IF($F54=0,"",IF($F54&gt;=K54,"",K54-$F54)))))</f>
      </c>
      <c r="N54" s="272">
        <f>IF($E54="","",VLOOKUP($E54,'Data Mercado'!$A$7:$F$25,4,0))</f>
      </c>
      <c r="O54" s="164">
        <f>IF($E54="","",IF(N54&gt;$G54,($G54/N54)-1,""))</f>
      </c>
      <c r="P54" s="271">
        <f>IF($D54="","",IF(N54="","",IF(N54="ND","",IF($F54=0,"",IF($F54&gt;=N54,"",N54-$F54)))))</f>
      </c>
      <c r="Q54" s="272">
        <f>IF($E54="","",VLOOKUP($E54,'Data Mercado'!$A$7:$F$25,5,0))</f>
      </c>
      <c r="R54" s="164">
        <f>IF($E54="","",IF(Q54&gt;$G54,($G54/Q54)-1,""))</f>
      </c>
      <c r="S54" s="271">
        <f>IF($D54="","",IF(Q54="","",IF(Q54="ND","",IF($F54=0,"",IF($F54&gt;=Q54,"",Q54-$F54)))))</f>
      </c>
      <c r="T54" s="272">
        <f>IF($E54="","",VLOOKUP($E54,'Data Mercado'!$A$7:$F$25,6,0))</f>
      </c>
      <c r="U54" s="164">
        <f>IF($E54="","",IF(T54&gt;$G54,($G54/T54)-1,""))</f>
      </c>
      <c r="V54" s="271">
        <f>IF($D54="","",IF(T54="","",IF(T54="ND","",IF($F54=0,"",IF($F54&gt;=T54,"",T54-$F54)))))</f>
      </c>
    </row>
    <row r="55" spans="1:22" ht="19" customHeight="1">
      <c r="A55" s="175"/>
      <c r="B55" s="231"/>
      <c r="C55" s="154"/>
      <c r="D55" s="154"/>
      <c r="E55" s="154"/>
      <c r="F55" s="271"/>
      <c r="G55" s="271"/>
      <c r="H55" s="272">
        <f>IF($E55="","",VLOOKUP($E55,'Data Mercado'!$A$7:$F$25,2,0))</f>
      </c>
      <c r="I55" s="164">
        <f>IF($E55="","",IF(H55&gt;$G55,($G55/H55)-1,""))</f>
      </c>
      <c r="J55" s="271">
        <f>IF($D55="","",IF(H55="","",IF(H55="ND","",IF($F55=0,"",IF($F55&gt;=H55,"",H55-$F55)))))</f>
      </c>
      <c r="K55" s="272">
        <f>IF($E55="","",VLOOKUP($E55,'Data Mercado'!$A$7:$F$25,3,0))</f>
      </c>
      <c r="L55" s="164">
        <f>IF($E55="","",IF(K55&gt;$G55,($G55/K55)-1,""))</f>
      </c>
      <c r="M55" s="271">
        <f>IF($D55="","",IF(K55="","",IF(K55="ND","",IF($F55=0,"",IF($F55&gt;=K55,"",K55-$F55)))))</f>
      </c>
      <c r="N55" s="272">
        <f>IF($E55="","",VLOOKUP($E55,'Data Mercado'!$A$7:$F$25,4,0))</f>
      </c>
      <c r="O55" s="164">
        <f>IF($E55="","",IF(N55&gt;$G55,($G55/N55)-1,""))</f>
      </c>
      <c r="P55" s="271">
        <f>IF($D55="","",IF(N55="","",IF(N55="ND","",IF($F55=0,"",IF($F55&gt;=N55,"",N55-$F55)))))</f>
      </c>
      <c r="Q55" s="272">
        <f>IF($E55="","",VLOOKUP($E55,'Data Mercado'!$A$7:$F$25,5,0))</f>
      </c>
      <c r="R55" s="164">
        <f>IF($E55="","",IF(Q55&gt;$G55,($G55/Q55)-1,""))</f>
      </c>
      <c r="S55" s="271">
        <f>IF($D55="","",IF(Q55="","",IF(Q55="ND","",IF($F55=0,"",IF($F55&gt;=Q55,"",Q55-$F55)))))</f>
      </c>
      <c r="T55" s="272">
        <f>IF($E55="","",VLOOKUP($E55,'Data Mercado'!$A$7:$F$25,6,0))</f>
      </c>
      <c r="U55" s="164">
        <f>IF($E55="","",IF(T55&gt;$G55,($G55/T55)-1,""))</f>
      </c>
      <c r="V55" s="271">
        <f>IF($D55="","",IF(T55="","",IF(T55="ND","",IF($F55=0,"",IF($F55&gt;=T55,"",T55-$F55)))))</f>
      </c>
    </row>
    <row r="56" spans="1:22" ht="19" customHeight="1">
      <c r="A56" s="175"/>
      <c r="B56" s="231"/>
      <c r="C56" s="154"/>
      <c r="D56" s="154"/>
      <c r="E56" s="154"/>
      <c r="F56" s="271"/>
      <c r="G56" s="271"/>
      <c r="H56" s="272">
        <f>IF($E56="","",VLOOKUP($E56,'Data Mercado'!$A$7:$F$25,2,0))</f>
      </c>
      <c r="I56" s="164">
        <f>IF($E56="","",IF(H56&gt;$G56,($G56/H56)-1,""))</f>
      </c>
      <c r="J56" s="271">
        <f>IF($D56="","",IF(H56="","",IF(H56="ND","",IF($F56=0,"",IF($F56&gt;=H56,"",H56-$F56)))))</f>
      </c>
      <c r="K56" s="272">
        <f>IF($E56="","",VLOOKUP($E56,'Data Mercado'!$A$7:$F$25,3,0))</f>
      </c>
      <c r="L56" s="164">
        <f>IF($E56="","",IF(K56&gt;$G56,($G56/K56)-1,""))</f>
      </c>
      <c r="M56" s="271">
        <f>IF($D56="","",IF(K56="","",IF(K56="ND","",IF($F56=0,"",IF($F56&gt;=K56,"",K56-$F56)))))</f>
      </c>
      <c r="N56" s="272">
        <f>IF($E56="","",VLOOKUP($E56,'Data Mercado'!$A$7:$F$25,4,0))</f>
      </c>
      <c r="O56" s="164">
        <f>IF($E56="","",IF(N56&gt;$G56,($G56/N56)-1,""))</f>
      </c>
      <c r="P56" s="271">
        <f>IF($D56="","",IF(N56="","",IF(N56="ND","",IF($F56=0,"",IF($F56&gt;=N56,"",N56-$F56)))))</f>
      </c>
      <c r="Q56" s="272">
        <f>IF($E56="","",VLOOKUP($E56,'Data Mercado'!$A$7:$F$25,5,0))</f>
      </c>
      <c r="R56" s="164">
        <f>IF($E56="","",IF(Q56&gt;$G56,($G56/Q56)-1,""))</f>
      </c>
      <c r="S56" s="271">
        <f>IF($D56="","",IF(Q56="","",IF(Q56="ND","",IF($F56=0,"",IF($F56&gt;=Q56,"",Q56-$F56)))))</f>
      </c>
      <c r="T56" s="272">
        <f>IF($E56="","",VLOOKUP($E56,'Data Mercado'!$A$7:$F$25,6,0))</f>
      </c>
      <c r="U56" s="164">
        <f>IF($E56="","",IF(T56&gt;$G56,($G56/T56)-1,""))</f>
      </c>
      <c r="V56" s="271">
        <f>IF($D56="","",IF(T56="","",IF(T56="ND","",IF($F56=0,"",IF($F56&gt;=T56,"",T56-$F56)))))</f>
      </c>
    </row>
    <row r="57" spans="1:22" ht="19" customHeight="1">
      <c r="A57" s="175"/>
      <c r="B57" s="231"/>
      <c r="C57" s="154"/>
      <c r="D57" s="154"/>
      <c r="E57" s="154"/>
      <c r="F57" s="271"/>
      <c r="G57" s="271"/>
      <c r="H57" s="272">
        <f>IF($E57="","",VLOOKUP($E57,'Data Mercado'!$A$7:$F$25,2,0))</f>
      </c>
      <c r="I57" s="164">
        <f>IF($E57="","",IF(H57&gt;$G57,($G57/H57)-1,""))</f>
      </c>
      <c r="J57" s="271">
        <f>IF($D57="","",IF(H57="","",IF(H57="ND","",IF($F57=0,"",IF($F57&gt;=H57,"",H57-$F57)))))</f>
      </c>
      <c r="K57" s="272">
        <f>IF($E57="","",VLOOKUP($E57,'Data Mercado'!$A$7:$F$25,3,0))</f>
      </c>
      <c r="L57" s="164">
        <f>IF($E57="","",IF(K57&gt;$G57,($G57/K57)-1,""))</f>
      </c>
      <c r="M57" s="271">
        <f>IF($D57="","",IF(K57="","",IF(K57="ND","",IF($F57=0,"",IF($F57&gt;=K57,"",K57-$F57)))))</f>
      </c>
      <c r="N57" s="272">
        <f>IF($E57="","",VLOOKUP($E57,'Data Mercado'!$A$7:$F$25,4,0))</f>
      </c>
      <c r="O57" s="164">
        <f>IF($E57="","",IF(N57&gt;$G57,($G57/N57)-1,""))</f>
      </c>
      <c r="P57" s="271">
        <f>IF($D57="","",IF(N57="","",IF(N57="ND","",IF($F57=0,"",IF($F57&gt;=N57,"",N57-$F57)))))</f>
      </c>
      <c r="Q57" s="272">
        <f>IF($E57="","",VLOOKUP($E57,'Data Mercado'!$A$7:$F$25,5,0))</f>
      </c>
      <c r="R57" s="164">
        <f>IF($E57="","",IF(Q57&gt;$G57,($G57/Q57)-1,""))</f>
      </c>
      <c r="S57" s="271">
        <f>IF($D57="","",IF(Q57="","",IF(Q57="ND","",IF($F57=0,"",IF($F57&gt;=Q57,"",Q57-$F57)))))</f>
      </c>
      <c r="T57" s="272">
        <f>IF($E57="","",VLOOKUP($E57,'Data Mercado'!$A$7:$F$25,6,0))</f>
      </c>
      <c r="U57" s="164">
        <f>IF($E57="","",IF(T57&gt;$G57,($G57/T57)-1,""))</f>
      </c>
      <c r="V57" s="271">
        <f>IF($D57="","",IF(T57="","",IF(T57="ND","",IF($F57=0,"",IF($F57&gt;=T57,"",T57-$F57)))))</f>
      </c>
    </row>
    <row r="58" spans="1:22" ht="19" customHeight="1">
      <c r="A58" s="175"/>
      <c r="B58" s="231"/>
      <c r="C58" s="154"/>
      <c r="D58" s="154"/>
      <c r="E58" s="154"/>
      <c r="F58" s="271"/>
      <c r="G58" s="271"/>
      <c r="H58" s="272">
        <f>IF($E58="","",VLOOKUP($E58,'Data Mercado'!$A$7:$F$25,2,0))</f>
      </c>
      <c r="I58" s="164">
        <f>IF($E58="","",IF(H58&gt;$G58,($G58/H58)-1,""))</f>
      </c>
      <c r="J58" s="271">
        <f>IF($D58="","",IF(H58="","",IF(H58="ND","",IF($F58=0,"",IF($F58&gt;=H58,"",H58-$F58)))))</f>
      </c>
      <c r="K58" s="272">
        <f>IF($E58="","",VLOOKUP($E58,'Data Mercado'!$A$7:$F$25,3,0))</f>
      </c>
      <c r="L58" s="164">
        <f>IF($E58="","",IF(K58&gt;$G58,($G58/K58)-1,""))</f>
      </c>
      <c r="M58" s="271">
        <f>IF($D58="","",IF(K58="","",IF(K58="ND","",IF($F58=0,"",IF($F58&gt;=K58,"",K58-$F58)))))</f>
      </c>
      <c r="N58" s="272">
        <f>IF($E58="","",VLOOKUP($E58,'Data Mercado'!$A$7:$F$25,4,0))</f>
      </c>
      <c r="O58" s="164">
        <f>IF($E58="","",IF(N58&gt;$G58,($G58/N58)-1,""))</f>
      </c>
      <c r="P58" s="271">
        <f>IF($D58="","",IF(N58="","",IF(N58="ND","",IF($F58=0,"",IF($F58&gt;=N58,"",N58-$F58)))))</f>
      </c>
      <c r="Q58" s="272">
        <f>IF($E58="","",VLOOKUP($E58,'Data Mercado'!$A$7:$F$25,5,0))</f>
      </c>
      <c r="R58" s="164">
        <f>IF($E58="","",IF(Q58&gt;$G58,($G58/Q58)-1,""))</f>
      </c>
      <c r="S58" s="271">
        <f>IF($D58="","",IF(Q58="","",IF(Q58="ND","",IF($F58=0,"",IF($F58&gt;=Q58,"",Q58-$F58)))))</f>
      </c>
      <c r="T58" s="272">
        <f>IF($E58="","",VLOOKUP($E58,'Data Mercado'!$A$7:$F$25,6,0))</f>
      </c>
      <c r="U58" s="164">
        <f>IF($E58="","",IF(T58&gt;$G58,($G58/T58)-1,""))</f>
      </c>
      <c r="V58" s="271">
        <f>IF($D58="","",IF(T58="","",IF(T58="ND","",IF($F58=0,"",IF($F58&gt;=T58,"",T58-$F58)))))</f>
      </c>
    </row>
    <row r="59" spans="1:22" ht="19" customHeight="1">
      <c r="A59" s="175"/>
      <c r="B59" s="231"/>
      <c r="C59" s="154"/>
      <c r="D59" s="154"/>
      <c r="E59" s="154"/>
      <c r="F59" s="271"/>
      <c r="G59" s="271"/>
      <c r="H59" s="272">
        <f>IF($E59="","",VLOOKUP($E59,'Data Mercado'!$A$7:$F$25,2,0))</f>
      </c>
      <c r="I59" s="164">
        <f>IF($E59="","",IF(H59&gt;$G59,($G59/H59)-1,""))</f>
      </c>
      <c r="J59" s="271">
        <f>IF($D59="","",IF(H59="","",IF(H59="ND","",IF($F59=0,"",IF($F59&gt;=H59,"",H59-$F59)))))</f>
      </c>
      <c r="K59" s="272">
        <f>IF($E59="","",VLOOKUP($E59,'Data Mercado'!$A$7:$F$25,3,0))</f>
      </c>
      <c r="L59" s="164">
        <f>IF($E59="","",IF(K59&gt;$G59,($G59/K59)-1,""))</f>
      </c>
      <c r="M59" s="271">
        <f>IF($D59="","",IF(K59="","",IF(K59="ND","",IF($F59=0,"",IF($F59&gt;=K59,"",K59-$F59)))))</f>
      </c>
      <c r="N59" s="272">
        <f>IF($E59="","",VLOOKUP($E59,'Data Mercado'!$A$7:$F$25,4,0))</f>
      </c>
      <c r="O59" s="164">
        <f>IF($E59="","",IF(N59&gt;$G59,($G59/N59)-1,""))</f>
      </c>
      <c r="P59" s="271">
        <f>IF($D59="","",IF(N59="","",IF(N59="ND","",IF($F59=0,"",IF($F59&gt;=N59,"",N59-$F59)))))</f>
      </c>
      <c r="Q59" s="272">
        <f>IF($E59="","",VLOOKUP($E59,'Data Mercado'!$A$7:$F$25,5,0))</f>
      </c>
      <c r="R59" s="164">
        <f>IF($E59="","",IF(Q59&gt;$G59,($G59/Q59)-1,""))</f>
      </c>
      <c r="S59" s="271">
        <f>IF($D59="","",IF(Q59="","",IF(Q59="ND","",IF($F59=0,"",IF($F59&gt;=Q59,"",Q59-$F59)))))</f>
      </c>
      <c r="T59" s="272">
        <f>IF($E59="","",VLOOKUP($E59,'Data Mercado'!$A$7:$F$25,6,0))</f>
      </c>
      <c r="U59" s="164">
        <f>IF($E59="","",IF(T59&gt;$G59,($G59/T59)-1,""))</f>
      </c>
      <c r="V59" s="271">
        <f>IF($D59="","",IF(T59="","",IF(T59="ND","",IF($F59=0,"",IF($F59&gt;=T59,"",T59-$F59)))))</f>
      </c>
    </row>
    <row r="60" spans="1:22" ht="19" customHeight="1">
      <c r="A60" s="175"/>
      <c r="B60" s="231"/>
      <c r="C60" s="154"/>
      <c r="D60" s="154"/>
      <c r="E60" s="154"/>
      <c r="F60" s="271"/>
      <c r="G60" s="271"/>
      <c r="H60" s="272">
        <f>IF($E60="","",VLOOKUP($E60,'Data Mercado'!$A$7:$F$25,2,0))</f>
      </c>
      <c r="I60" s="164">
        <f>IF($E60="","",IF(H60&gt;$G60,($G60/H60)-1,""))</f>
      </c>
      <c r="J60" s="271">
        <f>IF($D60="","",IF(H60="","",IF(H60="ND","",IF($F60=0,"",IF($F60&gt;=H60,"",H60-$F60)))))</f>
      </c>
      <c r="K60" s="272">
        <f>IF($E60="","",VLOOKUP($E60,'Data Mercado'!$A$7:$F$25,3,0))</f>
      </c>
      <c r="L60" s="164">
        <f>IF($E60="","",IF(K60&gt;$G60,($G60/K60)-1,""))</f>
      </c>
      <c r="M60" s="271">
        <f>IF($D60="","",IF(K60="","",IF(K60="ND","",IF($F60=0,"",IF($F60&gt;=K60,"",K60-$F60)))))</f>
      </c>
      <c r="N60" s="272">
        <f>IF($E60="","",VLOOKUP($E60,'Data Mercado'!$A$7:$F$25,4,0))</f>
      </c>
      <c r="O60" s="164">
        <f>IF($E60="","",IF(N60&gt;$G60,($G60/N60)-1,""))</f>
      </c>
      <c r="P60" s="271">
        <f>IF($D60="","",IF(N60="","",IF(N60="ND","",IF($F60=0,"",IF($F60&gt;=N60,"",N60-$F60)))))</f>
      </c>
      <c r="Q60" s="272">
        <f>IF($E60="","",VLOOKUP($E60,'Data Mercado'!$A$7:$F$25,5,0))</f>
      </c>
      <c r="R60" s="164">
        <f>IF($E60="","",IF(Q60&gt;$G60,($G60/Q60)-1,""))</f>
      </c>
      <c r="S60" s="271">
        <f>IF($D60="","",IF(Q60="","",IF(Q60="ND","",IF($F60=0,"",IF($F60&gt;=Q60,"",Q60-$F60)))))</f>
      </c>
      <c r="T60" s="272">
        <f>IF($E60="","",VLOOKUP($E60,'Data Mercado'!$A$7:$F$25,6,0))</f>
      </c>
      <c r="U60" s="164">
        <f>IF($E60="","",IF(T60&gt;$G60,($G60/T60)-1,""))</f>
      </c>
      <c r="V60" s="271">
        <f>IF($D60="","",IF(T60="","",IF(T60="ND","",IF($F60=0,"",IF($F60&gt;=T60,"",T60-$F60)))))</f>
      </c>
    </row>
    <row r="61" spans="1:22" ht="19" customHeight="1">
      <c r="A61" s="175"/>
      <c r="B61" s="231"/>
      <c r="C61" s="154"/>
      <c r="D61" s="154"/>
      <c r="E61" s="154"/>
      <c r="F61" s="271"/>
      <c r="G61" s="271"/>
      <c r="H61" s="272">
        <f>IF($E61="","",VLOOKUP($E61,'Data Mercado'!$A$7:$F$25,2,0))</f>
      </c>
      <c r="I61" s="164">
        <f>IF($E61="","",IF(H61&gt;$G61,($G61/H61)-1,""))</f>
      </c>
      <c r="J61" s="271">
        <f>IF($D61="","",IF(H61="","",IF(H61="ND","",IF($F61=0,"",IF($F61&gt;=H61,"",H61-$F61)))))</f>
      </c>
      <c r="K61" s="272">
        <f>IF($E61="","",VLOOKUP($E61,'Data Mercado'!$A$7:$F$25,3,0))</f>
      </c>
      <c r="L61" s="164">
        <f>IF($E61="","",IF(K61&gt;$G61,($G61/K61)-1,""))</f>
      </c>
      <c r="M61" s="271">
        <f>IF($D61="","",IF(K61="","",IF(K61="ND","",IF($F61=0,"",IF($F61&gt;=K61,"",K61-$F61)))))</f>
      </c>
      <c r="N61" s="272">
        <f>IF($E61="","",VLOOKUP($E61,'Data Mercado'!$A$7:$F$25,4,0))</f>
      </c>
      <c r="O61" s="164">
        <f>IF($E61="","",IF(N61&gt;$G61,($G61/N61)-1,""))</f>
      </c>
      <c r="P61" s="271">
        <f>IF($D61="","",IF(N61="","",IF(N61="ND","",IF($F61=0,"",IF($F61&gt;=N61,"",N61-$F61)))))</f>
      </c>
      <c r="Q61" s="272">
        <f>IF($E61="","",VLOOKUP($E61,'Data Mercado'!$A$7:$F$25,5,0))</f>
      </c>
      <c r="R61" s="164">
        <f>IF($E61="","",IF(Q61&gt;$G61,($G61/Q61)-1,""))</f>
      </c>
      <c r="S61" s="271">
        <f>IF($D61="","",IF(Q61="","",IF(Q61="ND","",IF($F61=0,"",IF($F61&gt;=Q61,"",Q61-$F61)))))</f>
      </c>
      <c r="T61" s="272">
        <f>IF($E61="","",VLOOKUP($E61,'Data Mercado'!$A$7:$F$25,6,0))</f>
      </c>
      <c r="U61" s="164">
        <f>IF($E61="","",IF(T61&gt;$G61,($G61/T61)-1,""))</f>
      </c>
      <c r="V61" s="271">
        <f>IF($D61="","",IF(T61="","",IF(T61="ND","",IF($F61=0,"",IF($F61&gt;=T61,"",T61-$F61)))))</f>
      </c>
    </row>
    <row r="62" spans="1:22" ht="19" customHeight="1">
      <c r="A62" s="175"/>
      <c r="B62" s="231"/>
      <c r="C62" s="154"/>
      <c r="D62" s="154"/>
      <c r="E62" s="154"/>
      <c r="F62" s="271"/>
      <c r="G62" s="271"/>
      <c r="H62" s="272">
        <f>IF($E62="","",VLOOKUP($E62,'Data Mercado'!$A$7:$F$25,2,0))</f>
      </c>
      <c r="I62" s="164">
        <f>IF($E62="","",IF(H62&gt;$G62,($G62/H62)-1,""))</f>
      </c>
      <c r="J62" s="271">
        <f>IF($D62="","",IF(H62="","",IF(H62="ND","",IF($F62=0,"",IF($F62&gt;=H62,"",H62-$F62)))))</f>
      </c>
      <c r="K62" s="272">
        <f>IF($E62="","",VLOOKUP($E62,'Data Mercado'!$A$7:$F$25,3,0))</f>
      </c>
      <c r="L62" s="164">
        <f>IF($E62="","",IF(K62&gt;$G62,($G62/K62)-1,""))</f>
      </c>
      <c r="M62" s="271">
        <f>IF($D62="","",IF(K62="","",IF(K62="ND","",IF($F62=0,"",IF($F62&gt;=K62,"",K62-$F62)))))</f>
      </c>
      <c r="N62" s="272">
        <f>IF($E62="","",VLOOKUP($E62,'Data Mercado'!$A$7:$F$25,4,0))</f>
      </c>
      <c r="O62" s="164">
        <f>IF($E62="","",IF(N62&gt;$G62,($G62/N62)-1,""))</f>
      </c>
      <c r="P62" s="271">
        <f>IF($D62="","",IF(N62="","",IF(N62="ND","",IF($F62=0,"",IF($F62&gt;=N62,"",N62-$F62)))))</f>
      </c>
      <c r="Q62" s="272">
        <f>IF($E62="","",VLOOKUP($E62,'Data Mercado'!$A$7:$F$25,5,0))</f>
      </c>
      <c r="R62" s="164">
        <f>IF($E62="","",IF(Q62&gt;$G62,($G62/Q62)-1,""))</f>
      </c>
      <c r="S62" s="271">
        <f>IF($D62="","",IF(Q62="","",IF(Q62="ND","",IF($F62=0,"",IF($F62&gt;=Q62,"",Q62-$F62)))))</f>
      </c>
      <c r="T62" s="272">
        <f>IF($E62="","",VLOOKUP($E62,'Data Mercado'!$A$7:$F$25,6,0))</f>
      </c>
      <c r="U62" s="164">
        <f>IF($E62="","",IF(T62&gt;$G62,($G62/T62)-1,""))</f>
      </c>
      <c r="V62" s="271">
        <f>IF($D62="","",IF(T62="","",IF(T62="ND","",IF($F62=0,"",IF($F62&gt;=T62,"",T62-$F62)))))</f>
      </c>
    </row>
    <row r="63" spans="1:22" ht="19" customHeight="1">
      <c r="A63" s="175"/>
      <c r="B63" s="231"/>
      <c r="C63" s="154"/>
      <c r="D63" s="154"/>
      <c r="E63" s="154"/>
      <c r="F63" s="271"/>
      <c r="G63" s="271"/>
      <c r="H63" s="272">
        <f>IF($E63="","",VLOOKUP($E63,'Data Mercado'!$A$7:$F$25,2,0))</f>
      </c>
      <c r="I63" s="164">
        <f>IF($E63="","",IF(H63&gt;$G63,($G63/H63)-1,""))</f>
      </c>
      <c r="J63" s="271">
        <f>IF($D63="","",IF(H63="","",IF(H63="ND","",IF($F63=0,"",IF($F63&gt;=H63,"",H63-$F63)))))</f>
      </c>
      <c r="K63" s="272">
        <f>IF($E63="","",VLOOKUP($E63,'Data Mercado'!$A$7:$F$25,3,0))</f>
      </c>
      <c r="L63" s="164">
        <f>IF($E63="","",IF(K63&gt;$G63,($G63/K63)-1,""))</f>
      </c>
      <c r="M63" s="271">
        <f>IF($D63="","",IF(K63="","",IF(K63="ND","",IF($F63=0,"",IF($F63&gt;=K63,"",K63-$F63)))))</f>
      </c>
      <c r="N63" s="272">
        <f>IF($E63="","",VLOOKUP($E63,'Data Mercado'!$A$7:$F$25,4,0))</f>
      </c>
      <c r="O63" s="164">
        <f>IF($E63="","",IF(N63&gt;$G63,($G63/N63)-1,""))</f>
      </c>
      <c r="P63" s="271">
        <f>IF($D63="","",IF(N63="","",IF(N63="ND","",IF($F63=0,"",IF($F63&gt;=N63,"",N63-$F63)))))</f>
      </c>
      <c r="Q63" s="272">
        <f>IF($E63="","",VLOOKUP($E63,'Data Mercado'!$A$7:$F$25,5,0))</f>
      </c>
      <c r="R63" s="164">
        <f>IF($E63="","",IF(Q63&gt;$G63,($G63/Q63)-1,""))</f>
      </c>
      <c r="S63" s="271">
        <f>IF($D63="","",IF(Q63="","",IF(Q63="ND","",IF($F63=0,"",IF($F63&gt;=Q63,"",Q63-$F63)))))</f>
      </c>
      <c r="T63" s="272">
        <f>IF($E63="","",VLOOKUP($E63,'Data Mercado'!$A$7:$F$25,6,0))</f>
      </c>
      <c r="U63" s="164">
        <f>IF($E63="","",IF(T63&gt;$G63,($G63/T63)-1,""))</f>
      </c>
      <c r="V63" s="271">
        <f>IF($D63="","",IF(T63="","",IF(T63="ND","",IF($F63=0,"",IF($F63&gt;=T63,"",T63-$F63)))))</f>
      </c>
    </row>
    <row r="64" spans="1:22" ht="19" customHeight="1">
      <c r="A64" s="175"/>
      <c r="B64" s="231"/>
      <c r="C64" s="154"/>
      <c r="D64" s="154"/>
      <c r="E64" s="154"/>
      <c r="F64" s="271"/>
      <c r="G64" s="271"/>
      <c r="H64" s="272">
        <f>IF($E64="","",VLOOKUP($E64,'Data Mercado'!$A$7:$F$25,2,0))</f>
      </c>
      <c r="I64" s="164">
        <f>IF($E64="","",IF(H64&gt;$G64,($G64/H64)-1,""))</f>
      </c>
      <c r="J64" s="271">
        <f>IF($D64="","",IF(H64="","",IF(H64="ND","",IF($F64=0,"",IF($F64&gt;=H64,"",H64-$F64)))))</f>
      </c>
      <c r="K64" s="272">
        <f>IF($E64="","",VLOOKUP($E64,'Data Mercado'!$A$7:$F$25,3,0))</f>
      </c>
      <c r="L64" s="164">
        <f>IF($E64="","",IF(K64&gt;$G64,($G64/K64)-1,""))</f>
      </c>
      <c r="M64" s="271">
        <f>IF($D64="","",IF(K64="","",IF(K64="ND","",IF($F64=0,"",IF($F64&gt;=K64,"",K64-$F64)))))</f>
      </c>
      <c r="N64" s="272">
        <f>IF($E64="","",VLOOKUP($E64,'Data Mercado'!$A$7:$F$25,4,0))</f>
      </c>
      <c r="O64" s="164">
        <f>IF($E64="","",IF(N64&gt;$G64,($G64/N64)-1,""))</f>
      </c>
      <c r="P64" s="271">
        <f>IF($D64="","",IF(N64="","",IF(N64="ND","",IF($F64=0,"",IF($F64&gt;=N64,"",N64-$F64)))))</f>
      </c>
      <c r="Q64" s="272">
        <f>IF($E64="","",VLOOKUP($E64,'Data Mercado'!$A$7:$F$25,5,0))</f>
      </c>
      <c r="R64" s="164">
        <f>IF($E64="","",IF(Q64&gt;$G64,($G64/Q64)-1,""))</f>
      </c>
      <c r="S64" s="271">
        <f>IF($D64="","",IF(Q64="","",IF(Q64="ND","",IF($F64=0,"",IF($F64&gt;=Q64,"",Q64-$F64)))))</f>
      </c>
      <c r="T64" s="272">
        <f>IF($E64="","",VLOOKUP($E64,'Data Mercado'!$A$7:$F$25,6,0))</f>
      </c>
      <c r="U64" s="164">
        <f>IF($E64="","",IF(T64&gt;$G64,($G64/T64)-1,""))</f>
      </c>
      <c r="V64" s="271">
        <f>IF($D64="","",IF(T64="","",IF(T64="ND","",IF($F64=0,"",IF($F64&gt;=T64,"",T64-$F64)))))</f>
      </c>
    </row>
    <row r="65" spans="1:22" ht="19" customHeight="1">
      <c r="A65" s="175"/>
      <c r="B65" s="231"/>
      <c r="C65" s="154"/>
      <c r="D65" s="154"/>
      <c r="E65" s="154"/>
      <c r="F65" s="271"/>
      <c r="G65" s="271"/>
      <c r="H65" s="272">
        <f>IF($E65="","",VLOOKUP($E65,'Data Mercado'!$A$7:$F$25,2,0))</f>
      </c>
      <c r="I65" s="164">
        <f>IF($E65="","",IF(H65&gt;$G65,($G65/H65)-1,""))</f>
      </c>
      <c r="J65" s="271">
        <f>IF($D65="","",IF(H65="","",IF(H65="ND","",IF($F65=0,"",IF($F65&gt;=H65,"",H65-$F65)))))</f>
      </c>
      <c r="K65" s="272">
        <f>IF($E65="","",VLOOKUP($E65,'Data Mercado'!$A$7:$F$25,3,0))</f>
      </c>
      <c r="L65" s="164">
        <f>IF($E65="","",IF(K65&gt;$G65,($G65/K65)-1,""))</f>
      </c>
      <c r="M65" s="271">
        <f>IF($D65="","",IF(K65="","",IF(K65="ND","",IF($F65=0,"",IF($F65&gt;=K65,"",K65-$F65)))))</f>
      </c>
      <c r="N65" s="272">
        <f>IF($E65="","",VLOOKUP($E65,'Data Mercado'!$A$7:$F$25,4,0))</f>
      </c>
      <c r="O65" s="164">
        <f>IF($E65="","",IF(N65&gt;$G65,($G65/N65)-1,""))</f>
      </c>
      <c r="P65" s="271">
        <f>IF($D65="","",IF(N65="","",IF(N65="ND","",IF($F65=0,"",IF($F65&gt;=N65,"",N65-$F65)))))</f>
      </c>
      <c r="Q65" s="272">
        <f>IF($E65="","",VLOOKUP($E65,'Data Mercado'!$A$7:$F$25,5,0))</f>
      </c>
      <c r="R65" s="164">
        <f>IF($E65="","",IF(Q65&gt;$G65,($G65/Q65)-1,""))</f>
      </c>
      <c r="S65" s="271">
        <f>IF($D65="","",IF(Q65="","",IF(Q65="ND","",IF($F65=0,"",IF($F65&gt;=Q65,"",Q65-$F65)))))</f>
      </c>
      <c r="T65" s="272">
        <f>IF($E65="","",VLOOKUP($E65,'Data Mercado'!$A$7:$F$25,6,0))</f>
      </c>
      <c r="U65" s="164">
        <f>IF($E65="","",IF(T65&gt;$G65,($G65/T65)-1,""))</f>
      </c>
      <c r="V65" s="271">
        <f>IF($D65="","",IF(T65="","",IF(T65="ND","",IF($F65=0,"",IF($F65&gt;=T65,"",T65-$F65)))))</f>
      </c>
    </row>
    <row r="66" spans="1:22" ht="19" customHeight="1">
      <c r="A66" s="175"/>
      <c r="B66" s="231"/>
      <c r="C66" s="154"/>
      <c r="D66" s="154"/>
      <c r="E66" s="154"/>
      <c r="F66" s="271"/>
      <c r="G66" s="271"/>
      <c r="H66" s="272">
        <f>IF($E66="","",VLOOKUP($E66,'Data Mercado'!$A$7:$F$25,2,0))</f>
      </c>
      <c r="I66" s="164">
        <f>IF($E66="","",IF(H66&gt;$G66,($G66/H66)-1,""))</f>
      </c>
      <c r="J66" s="271">
        <f>IF($D66="","",IF(H66="","",IF(H66="ND","",IF($F66=0,"",IF($F66&gt;=H66,"",H66-$F66)))))</f>
      </c>
      <c r="K66" s="272">
        <f>IF($E66="","",VLOOKUP($E66,'Data Mercado'!$A$7:$F$25,3,0))</f>
      </c>
      <c r="L66" s="164">
        <f>IF($E66="","",IF(K66&gt;$G66,($G66/K66)-1,""))</f>
      </c>
      <c r="M66" s="271">
        <f>IF($D66="","",IF(K66="","",IF(K66="ND","",IF($F66=0,"",IF($F66&gt;=K66,"",K66-$F66)))))</f>
      </c>
      <c r="N66" s="272">
        <f>IF($E66="","",VLOOKUP($E66,'Data Mercado'!$A$7:$F$25,4,0))</f>
      </c>
      <c r="O66" s="164">
        <f>IF($E66="","",IF(N66&gt;$G66,($G66/N66)-1,""))</f>
      </c>
      <c r="P66" s="271">
        <f>IF($D66="","",IF(N66="","",IF(N66="ND","",IF($F66=0,"",IF($F66&gt;=N66,"",N66-$F66)))))</f>
      </c>
      <c r="Q66" s="272">
        <f>IF($E66="","",VLOOKUP($E66,'Data Mercado'!$A$7:$F$25,5,0))</f>
      </c>
      <c r="R66" s="164">
        <f>IF($E66="","",IF(Q66&gt;$G66,($G66/Q66)-1,""))</f>
      </c>
      <c r="S66" s="271">
        <f>IF($D66="","",IF(Q66="","",IF(Q66="ND","",IF($F66=0,"",IF($F66&gt;=Q66,"",Q66-$F66)))))</f>
      </c>
      <c r="T66" s="272">
        <f>IF($E66="","",VLOOKUP($E66,'Data Mercado'!$A$7:$F$25,6,0))</f>
      </c>
      <c r="U66" s="164">
        <f>IF($E66="","",IF(T66&gt;$G66,($G66/T66)-1,""))</f>
      </c>
      <c r="V66" s="271">
        <f>IF($D66="","",IF(T66="","",IF(T66="ND","",IF($F66=0,"",IF($F66&gt;=T66,"",T66-$F66)))))</f>
      </c>
    </row>
    <row r="67" spans="1:22" ht="19" customHeight="1">
      <c r="A67" s="175"/>
      <c r="B67" s="231"/>
      <c r="C67" s="154"/>
      <c r="D67" s="154"/>
      <c r="E67" s="154"/>
      <c r="F67" s="271"/>
      <c r="G67" s="271"/>
      <c r="H67" s="272">
        <f>IF($E67="","",VLOOKUP($E67,'Data Mercado'!$A$7:$F$25,2,0))</f>
      </c>
      <c r="I67" s="164">
        <f>IF($E67="","",IF(H67&gt;$G67,($G67/H67)-1,""))</f>
      </c>
      <c r="J67" s="271">
        <f>IF($D67="","",IF(H67="","",IF(H67="ND","",IF($F67=0,"",IF($F67&gt;=H67,"",H67-$F67)))))</f>
      </c>
      <c r="K67" s="272">
        <f>IF($E67="","",VLOOKUP($E67,'Data Mercado'!$A$7:$F$25,3,0))</f>
      </c>
      <c r="L67" s="164">
        <f>IF($E67="","",IF(K67&gt;$G67,($G67/K67)-1,""))</f>
      </c>
      <c r="M67" s="271">
        <f>IF($D67="","",IF(K67="","",IF(K67="ND","",IF($F67=0,"",IF($F67&gt;=K67,"",K67-$F67)))))</f>
      </c>
      <c r="N67" s="272">
        <f>IF($E67="","",VLOOKUP($E67,'Data Mercado'!$A$7:$F$25,4,0))</f>
      </c>
      <c r="O67" s="164">
        <f>IF($E67="","",IF(N67&gt;$G67,($G67/N67)-1,""))</f>
      </c>
      <c r="P67" s="271">
        <f>IF($D67="","",IF(N67="","",IF(N67="ND","",IF($F67=0,"",IF($F67&gt;=N67,"",N67-$F67)))))</f>
      </c>
      <c r="Q67" s="272">
        <f>IF($E67="","",VLOOKUP($E67,'Data Mercado'!$A$7:$F$25,5,0))</f>
      </c>
      <c r="R67" s="164">
        <f>IF($E67="","",IF(Q67&gt;$G67,($G67/Q67)-1,""))</f>
      </c>
      <c r="S67" s="271">
        <f>IF($D67="","",IF(Q67="","",IF(Q67="ND","",IF($F67=0,"",IF($F67&gt;=Q67,"",Q67-$F67)))))</f>
      </c>
      <c r="T67" s="272">
        <f>IF($E67="","",VLOOKUP($E67,'Data Mercado'!$A$7:$F$25,6,0))</f>
      </c>
      <c r="U67" s="164">
        <f>IF($E67="","",IF(T67&gt;$G67,($G67/T67)-1,""))</f>
      </c>
      <c r="V67" s="271">
        <f>IF($D67="","",IF(T67="","",IF(T67="ND","",IF($F67=0,"",IF($F67&gt;=T67,"",T67-$F67)))))</f>
      </c>
    </row>
    <row r="68" spans="1:22" ht="19" customHeight="1">
      <c r="A68" s="175"/>
      <c r="B68" s="231"/>
      <c r="C68" s="154"/>
      <c r="D68" s="154"/>
      <c r="E68" s="154"/>
      <c r="F68" s="271"/>
      <c r="G68" s="271"/>
      <c r="H68" s="272">
        <f>IF($E68="","",VLOOKUP($E68,'Data Mercado'!$A$7:$F$25,2,0))</f>
      </c>
      <c r="I68" s="164">
        <f>IF($E68="","",IF(H68&gt;$G68,($G68/H68)-1,""))</f>
      </c>
      <c r="J68" s="271">
        <f>IF($D68="","",IF(H68="","",IF(H68="ND","",IF($F68=0,"",IF($F68&gt;=H68,"",H68-$F68)))))</f>
      </c>
      <c r="K68" s="272">
        <f>IF($E68="","",VLOOKUP($E68,'Data Mercado'!$A$7:$F$25,3,0))</f>
      </c>
      <c r="L68" s="164">
        <f>IF($E68="","",IF(K68&gt;$G68,($G68/K68)-1,""))</f>
      </c>
      <c r="M68" s="271">
        <f>IF($D68="","",IF(K68="","",IF(K68="ND","",IF($F68=0,"",IF($F68&gt;=K68,"",K68-$F68)))))</f>
      </c>
      <c r="N68" s="272">
        <f>IF($E68="","",VLOOKUP($E68,'Data Mercado'!$A$7:$F$25,4,0))</f>
      </c>
      <c r="O68" s="164">
        <f>IF($E68="","",IF(N68&gt;$G68,($G68/N68)-1,""))</f>
      </c>
      <c r="P68" s="271">
        <f>IF($D68="","",IF(N68="","",IF(N68="ND","",IF($F68=0,"",IF($F68&gt;=N68,"",N68-$F68)))))</f>
      </c>
      <c r="Q68" s="272">
        <f>IF($E68="","",VLOOKUP($E68,'Data Mercado'!$A$7:$F$25,5,0))</f>
      </c>
      <c r="R68" s="164">
        <f>IF($E68="","",IF(Q68&gt;$G68,($G68/Q68)-1,""))</f>
      </c>
      <c r="S68" s="271">
        <f>IF($D68="","",IF(Q68="","",IF(Q68="ND","",IF($F68=0,"",IF($F68&gt;=Q68,"",Q68-$F68)))))</f>
      </c>
      <c r="T68" s="272">
        <f>IF($E68="","",VLOOKUP($E68,'Data Mercado'!$A$7:$F$25,6,0))</f>
      </c>
      <c r="U68" s="164">
        <f>IF($E68="","",IF(T68&gt;$G68,($G68/T68)-1,""))</f>
      </c>
      <c r="V68" s="271">
        <f>IF($D68="","",IF(T68="","",IF(T68="ND","",IF($F68=0,"",IF($F68&gt;=T68,"",T68-$F68)))))</f>
      </c>
    </row>
    <row r="69" spans="1:22" ht="19" customHeight="1">
      <c r="A69" s="175"/>
      <c r="B69" s="231"/>
      <c r="C69" s="154"/>
      <c r="D69" s="154"/>
      <c r="E69" s="154"/>
      <c r="F69" s="271"/>
      <c r="G69" s="271"/>
      <c r="H69" s="272">
        <f>IF($E69="","",VLOOKUP($E69,'Data Mercado'!$A$7:$F$25,2,0))</f>
      </c>
      <c r="I69" s="164">
        <f>IF($E69="","",IF(H69&gt;$G69,($G69/H69)-1,""))</f>
      </c>
      <c r="J69" s="271">
        <f>IF($D69="","",IF(H69="","",IF(H69="ND","",IF($F69=0,"",IF($F69&gt;=H69,"",H69-$F69)))))</f>
      </c>
      <c r="K69" s="272">
        <f>IF($E69="","",VLOOKUP($E69,'Data Mercado'!$A$7:$F$25,3,0))</f>
      </c>
      <c r="L69" s="164">
        <f>IF($E69="","",IF(K69&gt;$G69,($G69/K69)-1,""))</f>
      </c>
      <c r="M69" s="271">
        <f>IF($D69="","",IF(K69="","",IF(K69="ND","",IF($F69=0,"",IF($F69&gt;=K69,"",K69-$F69)))))</f>
      </c>
      <c r="N69" s="272">
        <f>IF($E69="","",VLOOKUP($E69,'Data Mercado'!$A$7:$F$25,4,0))</f>
      </c>
      <c r="O69" s="164">
        <f>IF($E69="","",IF(N69&gt;$G69,($G69/N69)-1,""))</f>
      </c>
      <c r="P69" s="271">
        <f>IF($D69="","",IF(N69="","",IF(N69="ND","",IF($F69=0,"",IF($F69&gt;=N69,"",N69-$F69)))))</f>
      </c>
      <c r="Q69" s="272">
        <f>IF($E69="","",VLOOKUP($E69,'Data Mercado'!$A$7:$F$25,5,0))</f>
      </c>
      <c r="R69" s="164">
        <f>IF($E69="","",IF(Q69&gt;$G69,($G69/Q69)-1,""))</f>
      </c>
      <c r="S69" s="271">
        <f>IF($D69="","",IF(Q69="","",IF(Q69="ND","",IF($F69=0,"",IF($F69&gt;=Q69,"",Q69-$F69)))))</f>
      </c>
      <c r="T69" s="272">
        <f>IF($E69="","",VLOOKUP($E69,'Data Mercado'!$A$7:$F$25,6,0))</f>
      </c>
      <c r="U69" s="164">
        <f>IF($E69="","",IF(T69&gt;$G69,($G69/T69)-1,""))</f>
      </c>
      <c r="V69" s="271">
        <f>IF($D69="","",IF(T69="","",IF(T69="ND","",IF($F69=0,"",IF($F69&gt;=T69,"",T69-$F69)))))</f>
      </c>
    </row>
    <row r="70" spans="1:22" ht="19" customHeight="1">
      <c r="A70" s="175"/>
      <c r="B70" s="231"/>
      <c r="C70" s="154"/>
      <c r="D70" s="154"/>
      <c r="E70" s="154"/>
      <c r="F70" s="271"/>
      <c r="G70" s="271"/>
      <c r="H70" s="272">
        <f>IF($E70="","",VLOOKUP($E70,'Data Mercado'!$A$7:$F$25,2,0))</f>
      </c>
      <c r="I70" s="164">
        <f>IF($E70="","",IF(H70&gt;$G70,($G70/H70)-1,""))</f>
      </c>
      <c r="J70" s="271">
        <f>IF($D70="","",IF(H70="","",IF(H70="ND","",IF($F70=0,"",IF($F70&gt;=H70,"",H70-$F70)))))</f>
      </c>
      <c r="K70" s="272">
        <f>IF($E70="","",VLOOKUP($E70,'Data Mercado'!$A$7:$F$25,3,0))</f>
      </c>
      <c r="L70" s="164">
        <f>IF($E70="","",IF(K70&gt;$G70,($G70/K70)-1,""))</f>
      </c>
      <c r="M70" s="271">
        <f>IF($D70="","",IF(K70="","",IF(K70="ND","",IF($F70=0,"",IF($F70&gt;=K70,"",K70-$F70)))))</f>
      </c>
      <c r="N70" s="272">
        <f>IF($E70="","",VLOOKUP($E70,'Data Mercado'!$A$7:$F$25,4,0))</f>
      </c>
      <c r="O70" s="164">
        <f>IF($E70="","",IF(N70&gt;$G70,($G70/N70)-1,""))</f>
      </c>
      <c r="P70" s="271">
        <f>IF($D70="","",IF(N70="","",IF(N70="ND","",IF($F70=0,"",IF($F70&gt;=N70,"",N70-$F70)))))</f>
      </c>
      <c r="Q70" s="272">
        <f>IF($E70="","",VLOOKUP($E70,'Data Mercado'!$A$7:$F$25,5,0))</f>
      </c>
      <c r="R70" s="164">
        <f>IF($E70="","",IF(Q70&gt;$G70,($G70/Q70)-1,""))</f>
      </c>
      <c r="S70" s="271">
        <f>IF($D70="","",IF(Q70="","",IF(Q70="ND","",IF($F70=0,"",IF($F70&gt;=Q70,"",Q70-$F70)))))</f>
      </c>
      <c r="T70" s="272">
        <f>IF($E70="","",VLOOKUP($E70,'Data Mercado'!$A$7:$F$25,6,0))</f>
      </c>
      <c r="U70" s="164">
        <f>IF($E70="","",IF(T70&gt;$G70,($G70/T70)-1,""))</f>
      </c>
      <c r="V70" s="271">
        <f>IF($D70="","",IF(T70="","",IF(T70="ND","",IF($F70=0,"",IF($F70&gt;=T70,"",T70-$F70)))))</f>
      </c>
    </row>
    <row r="71" spans="1:22" ht="19" customHeight="1">
      <c r="A71" s="175"/>
      <c r="B71" s="231"/>
      <c r="C71" s="154"/>
      <c r="D71" s="154"/>
      <c r="E71" s="154"/>
      <c r="F71" s="271"/>
      <c r="G71" s="271"/>
      <c r="H71" s="272">
        <f>IF($E71="","",VLOOKUP($E71,'Data Mercado'!$A$7:$F$25,2,0))</f>
      </c>
      <c r="I71" s="164">
        <f>IF($E71="","",IF(H71&gt;$G71,($G71/H71)-1,""))</f>
      </c>
      <c r="J71" s="271">
        <f>IF($D71="","",IF(H71="","",IF(H71="ND","",IF($F71=0,"",IF($F71&gt;=H71,"",H71-$F71)))))</f>
      </c>
      <c r="K71" s="272">
        <f>IF($E71="","",VLOOKUP($E71,'Data Mercado'!$A$7:$F$25,3,0))</f>
      </c>
      <c r="L71" s="164">
        <f>IF($E71="","",IF(K71&gt;$G71,($G71/K71)-1,""))</f>
      </c>
      <c r="M71" s="271">
        <f>IF($D71="","",IF(K71="","",IF(K71="ND","",IF($F71=0,"",IF($F71&gt;=K71,"",K71-$F71)))))</f>
      </c>
      <c r="N71" s="272">
        <f>IF($E71="","",VLOOKUP($E71,'Data Mercado'!$A$7:$F$25,4,0))</f>
      </c>
      <c r="O71" s="164">
        <f>IF($E71="","",IF(N71&gt;$G71,($G71/N71)-1,""))</f>
      </c>
      <c r="P71" s="271">
        <f>IF($D71="","",IF(N71="","",IF(N71="ND","",IF($F71=0,"",IF($F71&gt;=N71,"",N71-$F71)))))</f>
      </c>
      <c r="Q71" s="272">
        <f>IF($E71="","",VLOOKUP($E71,'Data Mercado'!$A$7:$F$25,5,0))</f>
      </c>
      <c r="R71" s="164">
        <f>IF($E71="","",IF(Q71&gt;$G71,($G71/Q71)-1,""))</f>
      </c>
      <c r="S71" s="271">
        <f>IF($D71="","",IF(Q71="","",IF(Q71="ND","",IF($F71=0,"",IF($F71&gt;=Q71,"",Q71-$F71)))))</f>
      </c>
      <c r="T71" s="272">
        <f>IF($E71="","",VLOOKUP($E71,'Data Mercado'!$A$7:$F$25,6,0))</f>
      </c>
      <c r="U71" s="164">
        <f>IF($E71="","",IF(T71&gt;$G71,($G71/T71)-1,""))</f>
      </c>
      <c r="V71" s="271">
        <f>IF($D71="","",IF(T71="","",IF(T71="ND","",IF($F71=0,"",IF($F71&gt;=T71,"",T71-$F71)))))</f>
      </c>
    </row>
    <row r="72" spans="1:22" ht="19" customHeight="1">
      <c r="A72" s="175"/>
      <c r="B72" s="231"/>
      <c r="C72" s="154"/>
      <c r="D72" s="154"/>
      <c r="E72" s="154"/>
      <c r="F72" s="271"/>
      <c r="G72" s="271"/>
      <c r="H72" s="272">
        <f>IF($E72="","",VLOOKUP($E72,'Data Mercado'!$A$7:$F$25,2,0))</f>
      </c>
      <c r="I72" s="164">
        <f>IF($E72="","",IF(H72&gt;$G72,($G72/H72)-1,""))</f>
      </c>
      <c r="J72" s="271">
        <f>IF($D72="","",IF(H72="","",IF(H72="ND","",IF($F72=0,"",IF($F72&gt;=H72,"",H72-$F72)))))</f>
      </c>
      <c r="K72" s="272">
        <f>IF($E72="","",VLOOKUP($E72,'Data Mercado'!$A$7:$F$25,3,0))</f>
      </c>
      <c r="L72" s="164">
        <f>IF($E72="","",IF(K72&gt;$G72,($G72/K72)-1,""))</f>
      </c>
      <c r="M72" s="271">
        <f>IF($D72="","",IF(K72="","",IF(K72="ND","",IF($F72=0,"",IF($F72&gt;=K72,"",K72-$F72)))))</f>
      </c>
      <c r="N72" s="272">
        <f>IF($E72="","",VLOOKUP($E72,'Data Mercado'!$A$7:$F$25,4,0))</f>
      </c>
      <c r="O72" s="164">
        <f>IF($E72="","",IF(N72&gt;$G72,($G72/N72)-1,""))</f>
      </c>
      <c r="P72" s="271">
        <f>IF($D72="","",IF(N72="","",IF(N72="ND","",IF($F72=0,"",IF($F72&gt;=N72,"",N72-$F72)))))</f>
      </c>
      <c r="Q72" s="272">
        <f>IF($E72="","",VLOOKUP($E72,'Data Mercado'!$A$7:$F$25,5,0))</f>
      </c>
      <c r="R72" s="164">
        <f>IF($E72="","",IF(Q72&gt;$G72,($G72/Q72)-1,""))</f>
      </c>
      <c r="S72" s="271">
        <f>IF($D72="","",IF(Q72="","",IF(Q72="ND","",IF($F72=0,"",IF($F72&gt;=Q72,"",Q72-$F72)))))</f>
      </c>
      <c r="T72" s="272">
        <f>IF($E72="","",VLOOKUP($E72,'Data Mercado'!$A$7:$F$25,6,0))</f>
      </c>
      <c r="U72" s="164">
        <f>IF($E72="","",IF(T72&gt;$G72,($G72/T72)-1,""))</f>
      </c>
      <c r="V72" s="271">
        <f>IF($D72="","",IF(T72="","",IF(T72="ND","",IF($F72=0,"",IF($F72&gt;=T72,"",T72-$F72)))))</f>
      </c>
    </row>
    <row r="73" spans="1:22" ht="19" customHeight="1">
      <c r="A73" s="175"/>
      <c r="B73" s="231"/>
      <c r="C73" s="154"/>
      <c r="D73" s="154"/>
      <c r="E73" s="154"/>
      <c r="F73" s="271"/>
      <c r="G73" s="271"/>
      <c r="H73" s="272">
        <f>IF($E73="","",VLOOKUP($E73,'Data Mercado'!$A$7:$F$25,2,0))</f>
      </c>
      <c r="I73" s="164">
        <f>IF($E73="","",IF(H73&gt;$G73,($G73/H73)-1,""))</f>
      </c>
      <c r="J73" s="271">
        <f>IF($D73="","",IF(H73="","",IF(H73="ND","",IF($F73=0,"",IF($F73&gt;=H73,"",H73-$F73)))))</f>
      </c>
      <c r="K73" s="272">
        <f>IF($E73="","",VLOOKUP($E73,'Data Mercado'!$A$7:$F$25,3,0))</f>
      </c>
      <c r="L73" s="164">
        <f>IF($E73="","",IF(K73&gt;$G73,($G73/K73)-1,""))</f>
      </c>
      <c r="M73" s="271">
        <f>IF($D73="","",IF(K73="","",IF(K73="ND","",IF($F73=0,"",IF($F73&gt;=K73,"",K73-$F73)))))</f>
      </c>
      <c r="N73" s="272">
        <f>IF($E73="","",VLOOKUP($E73,'Data Mercado'!$A$7:$F$25,4,0))</f>
      </c>
      <c r="O73" s="164">
        <f>IF($E73="","",IF(N73&gt;$G73,($G73/N73)-1,""))</f>
      </c>
      <c r="P73" s="271">
        <f>IF($D73="","",IF(N73="","",IF(N73="ND","",IF($F73=0,"",IF($F73&gt;=N73,"",N73-$F73)))))</f>
      </c>
      <c r="Q73" s="272">
        <f>IF($E73="","",VLOOKUP($E73,'Data Mercado'!$A$7:$F$25,5,0))</f>
      </c>
      <c r="R73" s="164">
        <f>IF($E73="","",IF(Q73&gt;$G73,($G73/Q73)-1,""))</f>
      </c>
      <c r="S73" s="271">
        <f>IF($D73="","",IF(Q73="","",IF(Q73="ND","",IF($F73=0,"",IF($F73&gt;=Q73,"",Q73-$F73)))))</f>
      </c>
      <c r="T73" s="272">
        <f>IF($E73="","",VLOOKUP($E73,'Data Mercado'!$A$7:$F$25,6,0))</f>
      </c>
      <c r="U73" s="164">
        <f>IF($E73="","",IF(T73&gt;$G73,($G73/T73)-1,""))</f>
      </c>
      <c r="V73" s="271">
        <f>IF($D73="","",IF(T73="","",IF(T73="ND","",IF($F73=0,"",IF($F73&gt;=T73,"",T73-$F73)))))</f>
      </c>
    </row>
    <row r="74" spans="1:22" ht="19" customHeight="1">
      <c r="A74" s="175"/>
      <c r="B74" s="231"/>
      <c r="C74" s="154"/>
      <c r="D74" s="154"/>
      <c r="E74" s="154"/>
      <c r="F74" s="271"/>
      <c r="G74" s="271"/>
      <c r="H74" s="272">
        <f>IF($E74="","",VLOOKUP($E74,'Data Mercado'!$A$7:$F$25,2,0))</f>
      </c>
      <c r="I74" s="164">
        <f>IF($E74="","",IF(H74&gt;$G74,($G74/H74)-1,""))</f>
      </c>
      <c r="J74" s="271">
        <f>IF($D74="","",IF(H74="","",IF(H74="ND","",IF($F74=0,"",IF($F74&gt;=H74,"",H74-$F74)))))</f>
      </c>
      <c r="K74" s="272">
        <f>IF($E74="","",VLOOKUP($E74,'Data Mercado'!$A$7:$F$25,3,0))</f>
      </c>
      <c r="L74" s="164">
        <f>IF($E74="","",IF(K74&gt;$G74,($G74/K74)-1,""))</f>
      </c>
      <c r="M74" s="271">
        <f>IF($D74="","",IF(K74="","",IF(K74="ND","",IF($F74=0,"",IF($F74&gt;=K74,"",K74-$F74)))))</f>
      </c>
      <c r="N74" s="272">
        <f>IF($E74="","",VLOOKUP($E74,'Data Mercado'!$A$7:$F$25,4,0))</f>
      </c>
      <c r="O74" s="164">
        <f>IF($E74="","",IF(N74&gt;$G74,($G74/N74)-1,""))</f>
      </c>
      <c r="P74" s="271">
        <f>IF($D74="","",IF(N74="","",IF(N74="ND","",IF($F74=0,"",IF($F74&gt;=N74,"",N74-$F74)))))</f>
      </c>
      <c r="Q74" s="272">
        <f>IF($E74="","",VLOOKUP($E74,'Data Mercado'!$A$7:$F$25,5,0))</f>
      </c>
      <c r="R74" s="164">
        <f>IF($E74="","",IF(Q74&gt;$G74,($G74/Q74)-1,""))</f>
      </c>
      <c r="S74" s="271">
        <f>IF($D74="","",IF(Q74="","",IF(Q74="ND","",IF($F74=0,"",IF($F74&gt;=Q74,"",Q74-$F74)))))</f>
      </c>
      <c r="T74" s="272">
        <f>IF($E74="","",VLOOKUP($E74,'Data Mercado'!$A$7:$F$25,6,0))</f>
      </c>
      <c r="U74" s="164">
        <f>IF($E74="","",IF(T74&gt;$G74,($G74/T74)-1,""))</f>
      </c>
      <c r="V74" s="271">
        <f>IF($D74="","",IF(T74="","",IF(T74="ND","",IF($F74=0,"",IF($F74&gt;=T74,"",T74-$F74)))))</f>
      </c>
    </row>
    <row r="75" spans="1:22" ht="19" customHeight="1">
      <c r="A75" s="175"/>
      <c r="B75" s="231"/>
      <c r="C75" s="154"/>
      <c r="D75" s="154"/>
      <c r="E75" s="154"/>
      <c r="F75" s="271"/>
      <c r="G75" s="271"/>
      <c r="H75" s="272">
        <f>IF($E75="","",VLOOKUP($E75,'Data Mercado'!$A$7:$F$25,2,0))</f>
      </c>
      <c r="I75" s="164">
        <f>IF($E75="","",IF(H75&gt;$G75,($G75/H75)-1,""))</f>
      </c>
      <c r="J75" s="271">
        <f>IF($D75="","",IF(H75="","",IF(H75="ND","",IF($F75=0,"",IF($F75&gt;=H75,"",H75-$F75)))))</f>
      </c>
      <c r="K75" s="272">
        <f>IF($E75="","",VLOOKUP($E75,'Data Mercado'!$A$7:$F$25,3,0))</f>
      </c>
      <c r="L75" s="164">
        <f>IF($E75="","",IF(K75&gt;$G75,($G75/K75)-1,""))</f>
      </c>
      <c r="M75" s="271">
        <f>IF($D75="","",IF(K75="","",IF(K75="ND","",IF($F75=0,"",IF($F75&gt;=K75,"",K75-$F75)))))</f>
      </c>
      <c r="N75" s="272">
        <f>IF($E75="","",VLOOKUP($E75,'Data Mercado'!$A$7:$F$25,4,0))</f>
      </c>
      <c r="O75" s="164">
        <f>IF($E75="","",IF(N75&gt;$G75,($G75/N75)-1,""))</f>
      </c>
      <c r="P75" s="271">
        <f>IF($D75="","",IF(N75="","",IF(N75="ND","",IF($F75=0,"",IF($F75&gt;=N75,"",N75-$F75)))))</f>
      </c>
      <c r="Q75" s="272">
        <f>IF($E75="","",VLOOKUP($E75,'Data Mercado'!$A$7:$F$25,5,0))</f>
      </c>
      <c r="R75" s="164">
        <f>IF($E75="","",IF(Q75&gt;$G75,($G75/Q75)-1,""))</f>
      </c>
      <c r="S75" s="271">
        <f>IF($D75="","",IF(Q75="","",IF(Q75="ND","",IF($F75=0,"",IF($F75&gt;=Q75,"",Q75-$F75)))))</f>
      </c>
      <c r="T75" s="272">
        <f>IF($E75="","",VLOOKUP($E75,'Data Mercado'!$A$7:$F$25,6,0))</f>
      </c>
      <c r="U75" s="164">
        <f>IF($E75="","",IF(T75&gt;$G75,($G75/T75)-1,""))</f>
      </c>
      <c r="V75" s="271">
        <f>IF($D75="","",IF(T75="","",IF(T75="ND","",IF($F75=0,"",IF($F75&gt;=T75,"",T75-$F75)))))</f>
      </c>
    </row>
    <row r="76" spans="1:22" ht="19" customHeight="1">
      <c r="A76" s="175"/>
      <c r="B76" s="231"/>
      <c r="C76" s="154"/>
      <c r="D76" s="154"/>
      <c r="E76" s="154"/>
      <c r="F76" s="271"/>
      <c r="G76" s="271"/>
      <c r="H76" s="272">
        <f>IF($E76="","",VLOOKUP($E76,'Data Mercado'!$A$7:$F$25,2,0))</f>
      </c>
      <c r="I76" s="164">
        <f>IF($E76="","",IF(H76&gt;$G76,($G76/H76)-1,""))</f>
      </c>
      <c r="J76" s="271">
        <f>IF($D76="","",IF(H76="","",IF(H76="ND","",IF($F76=0,"",IF($F76&gt;=H76,"",H76-$F76)))))</f>
      </c>
      <c r="K76" s="272">
        <f>IF($E76="","",VLOOKUP($E76,'Data Mercado'!$A$7:$F$25,3,0))</f>
      </c>
      <c r="L76" s="164">
        <f>IF($E76="","",IF(K76&gt;$G76,($G76/K76)-1,""))</f>
      </c>
      <c r="M76" s="271">
        <f>IF($D76="","",IF(K76="","",IF(K76="ND","",IF($F76=0,"",IF($F76&gt;=K76,"",K76-$F76)))))</f>
      </c>
      <c r="N76" s="272">
        <f>IF($E76="","",VLOOKUP($E76,'Data Mercado'!$A$7:$F$25,4,0))</f>
      </c>
      <c r="O76" s="164">
        <f>IF($E76="","",IF(N76&gt;$G76,($G76/N76)-1,""))</f>
      </c>
      <c r="P76" s="271">
        <f>IF($D76="","",IF(N76="","",IF(N76="ND","",IF($F76=0,"",IF($F76&gt;=N76,"",N76-$F76)))))</f>
      </c>
      <c r="Q76" s="272">
        <f>IF($E76="","",VLOOKUP($E76,'Data Mercado'!$A$7:$F$25,5,0))</f>
      </c>
      <c r="R76" s="164">
        <f>IF($E76="","",IF(Q76&gt;$G76,($G76/Q76)-1,""))</f>
      </c>
      <c r="S76" s="271">
        <f>IF($D76="","",IF(Q76="","",IF(Q76="ND","",IF($F76=0,"",IF($F76&gt;=Q76,"",Q76-$F76)))))</f>
      </c>
      <c r="T76" s="272">
        <f>IF($E76="","",VLOOKUP($E76,'Data Mercado'!$A$7:$F$25,6,0))</f>
      </c>
      <c r="U76" s="164">
        <f>IF($E76="","",IF(T76&gt;$G76,($G76/T76)-1,""))</f>
      </c>
      <c r="V76" s="271">
        <f>IF($D76="","",IF(T76="","",IF(T76="ND","",IF($F76=0,"",IF($F76&gt;=T76,"",T76-$F76)))))</f>
      </c>
    </row>
    <row r="77" spans="1:22" ht="19" customHeight="1">
      <c r="A77" s="175"/>
      <c r="B77" s="231"/>
      <c r="C77" s="154"/>
      <c r="D77" s="154"/>
      <c r="E77" s="154"/>
      <c r="F77" s="271"/>
      <c r="G77" s="271"/>
      <c r="H77" s="272">
        <f>IF($E77="","",VLOOKUP($E77,'Data Mercado'!$A$7:$F$25,2,0))</f>
      </c>
      <c r="I77" s="164">
        <f>IF($E77="","",IF(H77&gt;$G77,($G77/H77)-1,""))</f>
      </c>
      <c r="J77" s="271">
        <f>IF($D77="","",IF(H77="","",IF(H77="ND","",IF($F77=0,"",IF($F77&gt;=H77,"",H77-$F77)))))</f>
      </c>
      <c r="K77" s="272">
        <f>IF($E77="","",VLOOKUP($E77,'Data Mercado'!$A$7:$F$25,3,0))</f>
      </c>
      <c r="L77" s="164">
        <f>IF($E77="","",IF(K77&gt;$G77,($G77/K77)-1,""))</f>
      </c>
      <c r="M77" s="271">
        <f>IF($D77="","",IF(K77="","",IF(K77="ND","",IF($F77=0,"",IF($F77&gt;=K77,"",K77-$F77)))))</f>
      </c>
      <c r="N77" s="272">
        <f>IF($E77="","",VLOOKUP($E77,'Data Mercado'!$A$7:$F$25,4,0))</f>
      </c>
      <c r="O77" s="164">
        <f>IF($E77="","",IF(N77&gt;$G77,($G77/N77)-1,""))</f>
      </c>
      <c r="P77" s="271">
        <f>IF($D77="","",IF(N77="","",IF(N77="ND","",IF($F77=0,"",IF($F77&gt;=N77,"",N77-$F77)))))</f>
      </c>
      <c r="Q77" s="272">
        <f>IF($E77="","",VLOOKUP($E77,'Data Mercado'!$A$7:$F$25,5,0))</f>
      </c>
      <c r="R77" s="164">
        <f>IF($E77="","",IF(Q77&gt;$G77,($G77/Q77)-1,""))</f>
      </c>
      <c r="S77" s="271">
        <f>IF($D77="","",IF(Q77="","",IF(Q77="ND","",IF($F77=0,"",IF($F77&gt;=Q77,"",Q77-$F77)))))</f>
      </c>
      <c r="T77" s="272">
        <f>IF($E77="","",VLOOKUP($E77,'Data Mercado'!$A$7:$F$25,6,0))</f>
      </c>
      <c r="U77" s="164">
        <f>IF($E77="","",IF(T77&gt;$G77,($G77/T77)-1,""))</f>
      </c>
      <c r="V77" s="271">
        <f>IF($D77="","",IF(T77="","",IF(T77="ND","",IF($F77=0,"",IF($F77&gt;=T77,"",T77-$F77)))))</f>
      </c>
    </row>
    <row r="78" spans="1:22" ht="19" customHeight="1">
      <c r="A78" s="175"/>
      <c r="B78" s="231"/>
      <c r="C78" s="154"/>
      <c r="D78" s="154"/>
      <c r="E78" s="154"/>
      <c r="F78" s="271"/>
      <c r="G78" s="271"/>
      <c r="H78" s="272">
        <f>IF($E78="","",VLOOKUP($E78,'Data Mercado'!$A$7:$F$25,2,0))</f>
      </c>
      <c r="I78" s="164">
        <f>IF($E78="","",IF(H78&gt;$G78,($G78/H78)-1,""))</f>
      </c>
      <c r="J78" s="271">
        <f>IF($D78="","",IF(H78="","",IF(H78="ND","",IF($F78=0,"",IF($F78&gt;=H78,"",H78-$F78)))))</f>
      </c>
      <c r="K78" s="272">
        <f>IF($E78="","",VLOOKUP($E78,'Data Mercado'!$A$7:$F$25,3,0))</f>
      </c>
      <c r="L78" s="164">
        <f>IF($E78="","",IF(K78&gt;$G78,($G78/K78)-1,""))</f>
      </c>
      <c r="M78" s="271">
        <f>IF($D78="","",IF(K78="","",IF(K78="ND","",IF($F78=0,"",IF($F78&gt;=K78,"",K78-$F78)))))</f>
      </c>
      <c r="N78" s="272">
        <f>IF($E78="","",VLOOKUP($E78,'Data Mercado'!$A$7:$F$25,4,0))</f>
      </c>
      <c r="O78" s="164">
        <f>IF($E78="","",IF(N78&gt;$G78,($G78/N78)-1,""))</f>
      </c>
      <c r="P78" s="271">
        <f>IF($D78="","",IF(N78="","",IF(N78="ND","",IF($F78=0,"",IF($F78&gt;=N78,"",N78-$F78)))))</f>
      </c>
      <c r="Q78" s="272">
        <f>IF($E78="","",VLOOKUP($E78,'Data Mercado'!$A$7:$F$25,5,0))</f>
      </c>
      <c r="R78" s="164">
        <f>IF($E78="","",IF(Q78&gt;$G78,($G78/Q78)-1,""))</f>
      </c>
      <c r="S78" s="271">
        <f>IF($D78="","",IF(Q78="","",IF(Q78="ND","",IF($F78=0,"",IF($F78&gt;=Q78,"",Q78-$F78)))))</f>
      </c>
      <c r="T78" s="272">
        <f>IF($E78="","",VLOOKUP($E78,'Data Mercado'!$A$7:$F$25,6,0))</f>
      </c>
      <c r="U78" s="164">
        <f>IF($E78="","",IF(T78&gt;$G78,($G78/T78)-1,""))</f>
      </c>
      <c r="V78" s="271">
        <f>IF($D78="","",IF(T78="","",IF(T78="ND","",IF($F78=0,"",IF($F78&gt;=T78,"",T78-$F78)))))</f>
      </c>
    </row>
    <row r="79" spans="1:22" ht="19" customHeight="1">
      <c r="A79" s="175"/>
      <c r="B79" s="231"/>
      <c r="C79" s="154"/>
      <c r="D79" s="154"/>
      <c r="E79" s="154"/>
      <c r="F79" s="271"/>
      <c r="G79" s="271"/>
      <c r="H79" s="272">
        <f>IF($E79="","",VLOOKUP($E79,'Data Mercado'!$A$7:$F$25,2,0))</f>
      </c>
      <c r="I79" s="164">
        <f>IF($E79="","",IF(H79&gt;$G79,($G79/H79)-1,""))</f>
      </c>
      <c r="J79" s="271">
        <f>IF($D79="","",IF(H79="","",IF(H79="ND","",IF($F79=0,"",IF($F79&gt;=H79,"",H79-$F79)))))</f>
      </c>
      <c r="K79" s="272">
        <f>IF($E79="","",VLOOKUP($E79,'Data Mercado'!$A$7:$F$25,3,0))</f>
      </c>
      <c r="L79" s="164">
        <f>IF($E79="","",IF(K79&gt;$G79,($G79/K79)-1,""))</f>
      </c>
      <c r="M79" s="271">
        <f>IF($D79="","",IF(K79="","",IF(K79="ND","",IF($F79=0,"",IF($F79&gt;=K79,"",K79-$F79)))))</f>
      </c>
      <c r="N79" s="272">
        <f>IF($E79="","",VLOOKUP($E79,'Data Mercado'!$A$7:$F$25,4,0))</f>
      </c>
      <c r="O79" s="164">
        <f>IF($E79="","",IF(N79&gt;$G79,($G79/N79)-1,""))</f>
      </c>
      <c r="P79" s="271">
        <f>IF($D79="","",IF(N79="","",IF(N79="ND","",IF($F79=0,"",IF($F79&gt;=N79,"",N79-$F79)))))</f>
      </c>
      <c r="Q79" s="272">
        <f>IF($E79="","",VLOOKUP($E79,'Data Mercado'!$A$7:$F$25,5,0))</f>
      </c>
      <c r="R79" s="164">
        <f>IF($E79="","",IF(Q79&gt;$G79,($G79/Q79)-1,""))</f>
      </c>
      <c r="S79" s="271">
        <f>IF($D79="","",IF(Q79="","",IF(Q79="ND","",IF($F79=0,"",IF($F79&gt;=Q79,"",Q79-$F79)))))</f>
      </c>
      <c r="T79" s="272">
        <f>IF($E79="","",VLOOKUP($E79,'Data Mercado'!$A$7:$F$25,6,0))</f>
      </c>
      <c r="U79" s="164">
        <f>IF($E79="","",IF(T79&gt;$G79,($G79/T79)-1,""))</f>
      </c>
      <c r="V79" s="271">
        <f>IF($D79="","",IF(T79="","",IF(T79="ND","",IF($F79=0,"",IF($F79&gt;=T79,"",T79-$F79)))))</f>
      </c>
    </row>
    <row r="80" spans="1:22" ht="19" customHeight="1">
      <c r="A80" s="175"/>
      <c r="B80" s="231"/>
      <c r="C80" s="154"/>
      <c r="D80" s="154"/>
      <c r="E80" s="154"/>
      <c r="F80" s="271"/>
      <c r="G80" s="271"/>
      <c r="H80" s="272">
        <f>IF($E80="","",VLOOKUP($E80,'Data Mercado'!$A$7:$F$25,2,0))</f>
      </c>
      <c r="I80" s="164">
        <f>IF($E80="","",IF(H80&gt;$G80,($G80/H80)-1,""))</f>
      </c>
      <c r="J80" s="271">
        <f>IF($D80="","",IF(H80="","",IF(H80="ND","",IF($F80=0,"",IF($F80&gt;=H80,"",H80-$F80)))))</f>
      </c>
      <c r="K80" s="272">
        <f>IF($E80="","",VLOOKUP($E80,'Data Mercado'!$A$7:$F$25,3,0))</f>
      </c>
      <c r="L80" s="164">
        <f>IF($E80="","",IF(K80&gt;$G80,($G80/K80)-1,""))</f>
      </c>
      <c r="M80" s="271">
        <f>IF($D80="","",IF(K80="","",IF(K80="ND","",IF($F80=0,"",IF($F80&gt;=K80,"",K80-$F80)))))</f>
      </c>
      <c r="N80" s="272">
        <f>IF($E80="","",VLOOKUP($E80,'Data Mercado'!$A$7:$F$25,4,0))</f>
      </c>
      <c r="O80" s="164">
        <f>IF($E80="","",IF(N80&gt;$G80,($G80/N80)-1,""))</f>
      </c>
      <c r="P80" s="271">
        <f>IF($D80="","",IF(N80="","",IF(N80="ND","",IF($F80=0,"",IF($F80&gt;=N80,"",N80-$F80)))))</f>
      </c>
      <c r="Q80" s="272">
        <f>IF($E80="","",VLOOKUP($E80,'Data Mercado'!$A$7:$F$25,5,0))</f>
      </c>
      <c r="R80" s="164">
        <f>IF($E80="","",IF(Q80&gt;$G80,($G80/Q80)-1,""))</f>
      </c>
      <c r="S80" s="271">
        <f>IF($D80="","",IF(Q80="","",IF(Q80="ND","",IF($F80=0,"",IF($F80&gt;=Q80,"",Q80-$F80)))))</f>
      </c>
      <c r="T80" s="272">
        <f>IF($E80="","",VLOOKUP($E80,'Data Mercado'!$A$7:$F$25,6,0))</f>
      </c>
      <c r="U80" s="164">
        <f>IF($E80="","",IF(T80&gt;$G80,($G80/T80)-1,""))</f>
      </c>
      <c r="V80" s="271">
        <f>IF($D80="","",IF(T80="","",IF(T80="ND","",IF($F80=0,"",IF($F80&gt;=T80,"",T80-$F80)))))</f>
      </c>
    </row>
    <row r="81" spans="1:22" ht="19" customHeight="1">
      <c r="A81" s="175"/>
      <c r="B81" s="231"/>
      <c r="C81" s="154"/>
      <c r="D81" s="154"/>
      <c r="E81" s="154"/>
      <c r="F81" s="271"/>
      <c r="G81" s="271"/>
      <c r="H81" s="272">
        <f>IF($E81="","",VLOOKUP($E81,'Data Mercado'!$A$7:$F$25,2,0))</f>
      </c>
      <c r="I81" s="164">
        <f>IF($E81="","",IF(H81&gt;$G81,($G81/H81)-1,""))</f>
      </c>
      <c r="J81" s="271">
        <f>IF($D81="","",IF(H81="","",IF(H81="ND","",IF($F81=0,"",IF($F81&gt;=H81,"",H81-$F81)))))</f>
      </c>
      <c r="K81" s="272">
        <f>IF($E81="","",VLOOKUP($E81,'Data Mercado'!$A$7:$F$25,3,0))</f>
      </c>
      <c r="L81" s="164">
        <f>IF($E81="","",IF(K81&gt;$G81,($G81/K81)-1,""))</f>
      </c>
      <c r="M81" s="271">
        <f>IF($D81="","",IF(K81="","",IF(K81="ND","",IF($F81=0,"",IF($F81&gt;=K81,"",K81-$F81)))))</f>
      </c>
      <c r="N81" s="272">
        <f>IF($E81="","",VLOOKUP($E81,'Data Mercado'!$A$7:$F$25,4,0))</f>
      </c>
      <c r="O81" s="164">
        <f>IF($E81="","",IF(N81&gt;$G81,($G81/N81)-1,""))</f>
      </c>
      <c r="P81" s="271">
        <f>IF($D81="","",IF(N81="","",IF(N81="ND","",IF($F81=0,"",IF($F81&gt;=N81,"",N81-$F81)))))</f>
      </c>
      <c r="Q81" s="272">
        <f>IF($E81="","",VLOOKUP($E81,'Data Mercado'!$A$7:$F$25,5,0))</f>
      </c>
      <c r="R81" s="164">
        <f>IF($E81="","",IF(Q81&gt;$G81,($G81/Q81)-1,""))</f>
      </c>
      <c r="S81" s="271">
        <f>IF($D81="","",IF(Q81="","",IF(Q81="ND","",IF($F81=0,"",IF($F81&gt;=Q81,"",Q81-$F81)))))</f>
      </c>
      <c r="T81" s="272">
        <f>IF($E81="","",VLOOKUP($E81,'Data Mercado'!$A$7:$F$25,6,0))</f>
      </c>
      <c r="U81" s="164">
        <f>IF($E81="","",IF(T81&gt;$G81,($G81/T81)-1,""))</f>
      </c>
      <c r="V81" s="271">
        <f>IF($D81="","",IF(T81="","",IF(T81="ND","",IF($F81=0,"",IF($F81&gt;=T81,"",T81-$F81)))))</f>
      </c>
    </row>
    <row r="82" spans="1:22" ht="19" customHeight="1">
      <c r="A82" s="175"/>
      <c r="B82" s="231"/>
      <c r="C82" s="154"/>
      <c r="D82" s="154"/>
      <c r="E82" s="154"/>
      <c r="F82" s="271"/>
      <c r="G82" s="271"/>
      <c r="H82" s="272">
        <f>IF($E82="","",VLOOKUP($E82,'Data Mercado'!$A$7:$F$25,2,0))</f>
      </c>
      <c r="I82" s="164">
        <f>IF($E82="","",IF(H82&gt;$G82,($G82/H82)-1,""))</f>
      </c>
      <c r="J82" s="271">
        <f>IF($D82="","",IF(H82="","",IF(H82="ND","",IF($F82=0,"",IF($F82&gt;=H82,"",H82-$F82)))))</f>
      </c>
      <c r="K82" s="272">
        <f>IF($E82="","",VLOOKUP($E82,'Data Mercado'!$A$7:$F$25,3,0))</f>
      </c>
      <c r="L82" s="164">
        <f>IF($E82="","",IF(K82&gt;$G82,($G82/K82)-1,""))</f>
      </c>
      <c r="M82" s="271">
        <f>IF($D82="","",IF(K82="","",IF(K82="ND","",IF($F82=0,"",IF($F82&gt;=K82,"",K82-$F82)))))</f>
      </c>
      <c r="N82" s="272">
        <f>IF($E82="","",VLOOKUP($E82,'Data Mercado'!$A$7:$F$25,4,0))</f>
      </c>
      <c r="O82" s="164">
        <f>IF($E82="","",IF(N82&gt;$G82,($G82/N82)-1,""))</f>
      </c>
      <c r="P82" s="271">
        <f>IF($D82="","",IF(N82="","",IF(N82="ND","",IF($F82=0,"",IF($F82&gt;=N82,"",N82-$F82)))))</f>
      </c>
      <c r="Q82" s="272">
        <f>IF($E82="","",VLOOKUP($E82,'Data Mercado'!$A$7:$F$25,5,0))</f>
      </c>
      <c r="R82" s="164">
        <f>IF($E82="","",IF(Q82&gt;$G82,($G82/Q82)-1,""))</f>
      </c>
      <c r="S82" s="271">
        <f>IF($D82="","",IF(Q82="","",IF(Q82="ND","",IF($F82=0,"",IF($F82&gt;=Q82,"",Q82-$F82)))))</f>
      </c>
      <c r="T82" s="272">
        <f>IF($E82="","",VLOOKUP($E82,'Data Mercado'!$A$7:$F$25,6,0))</f>
      </c>
      <c r="U82" s="164">
        <f>IF($E82="","",IF(T82&gt;$G82,($G82/T82)-1,""))</f>
      </c>
      <c r="V82" s="271">
        <f>IF($D82="","",IF(T82="","",IF(T82="ND","",IF($F82=0,"",IF($F82&gt;=T82,"",T82-$F82)))))</f>
      </c>
    </row>
    <row r="83" spans="1:22" ht="19" customHeight="1">
      <c r="A83" s="175"/>
      <c r="B83" s="231"/>
      <c r="C83" s="154"/>
      <c r="D83" s="154"/>
      <c r="E83" s="154"/>
      <c r="F83" s="271"/>
      <c r="G83" s="271"/>
      <c r="H83" s="272">
        <f>IF($E83="","",VLOOKUP($E83,'Data Mercado'!$A$7:$F$25,2,0))</f>
      </c>
      <c r="I83" s="164">
        <f>IF($E83="","",IF(H83&gt;$G83,($G83/H83)-1,""))</f>
      </c>
      <c r="J83" s="271">
        <f>IF($D83="","",IF(H83="","",IF(H83="ND","",IF($F83=0,"",IF($F83&gt;=H83,"",H83-$F83)))))</f>
      </c>
      <c r="K83" s="272">
        <f>IF($E83="","",VLOOKUP($E83,'Data Mercado'!$A$7:$F$25,3,0))</f>
      </c>
      <c r="L83" s="164">
        <f>IF($E83="","",IF(K83&gt;$G83,($G83/K83)-1,""))</f>
      </c>
      <c r="M83" s="271">
        <f>IF($D83="","",IF(K83="","",IF(K83="ND","",IF($F83=0,"",IF($F83&gt;=K83,"",K83-$F83)))))</f>
      </c>
      <c r="N83" s="272">
        <f>IF($E83="","",VLOOKUP($E83,'Data Mercado'!$A$7:$F$25,4,0))</f>
      </c>
      <c r="O83" s="164">
        <f>IF($E83="","",IF(N83&gt;$G83,($G83/N83)-1,""))</f>
      </c>
      <c r="P83" s="271">
        <f>IF($D83="","",IF(N83="","",IF(N83="ND","",IF($F83=0,"",IF($F83&gt;=N83,"",N83-$F83)))))</f>
      </c>
      <c r="Q83" s="272">
        <f>IF($E83="","",VLOOKUP($E83,'Data Mercado'!$A$7:$F$25,5,0))</f>
      </c>
      <c r="R83" s="164">
        <f>IF($E83="","",IF(Q83&gt;$G83,($G83/Q83)-1,""))</f>
      </c>
      <c r="S83" s="271">
        <f>IF($D83="","",IF(Q83="","",IF(Q83="ND","",IF($F83=0,"",IF($F83&gt;=Q83,"",Q83-$F83)))))</f>
      </c>
      <c r="T83" s="272">
        <f>IF($E83="","",VLOOKUP($E83,'Data Mercado'!$A$7:$F$25,6,0))</f>
      </c>
      <c r="U83" s="164">
        <f>IF($E83="","",IF(T83&gt;$G83,($G83/T83)-1,""))</f>
      </c>
      <c r="V83" s="271">
        <f>IF($D83="","",IF(T83="","",IF(T83="ND","",IF($F83=0,"",IF($F83&gt;=T83,"",T83-$F83)))))</f>
      </c>
    </row>
    <row r="84" spans="1:22" ht="19" customHeight="1">
      <c r="A84" s="175"/>
      <c r="B84" s="231"/>
      <c r="C84" s="154"/>
      <c r="D84" s="154"/>
      <c r="E84" s="154"/>
      <c r="F84" s="271"/>
      <c r="G84" s="271"/>
      <c r="H84" s="272">
        <f>IF($E84="","",VLOOKUP($E84,'Data Mercado'!$A$7:$F$25,2,0))</f>
      </c>
      <c r="I84" s="164">
        <f>IF($E84="","",IF(H84&gt;$G84,($G84/H84)-1,""))</f>
      </c>
      <c r="J84" s="271">
        <f>IF($D84="","",IF(H84="","",IF(H84="ND","",IF($F84=0,"",IF($F84&gt;=H84,"",H84-$F84)))))</f>
      </c>
      <c r="K84" s="272">
        <f>IF($E84="","",VLOOKUP($E84,'Data Mercado'!$A$7:$F$25,3,0))</f>
      </c>
      <c r="L84" s="164">
        <f>IF($E84="","",IF(K84&gt;$G84,($G84/K84)-1,""))</f>
      </c>
      <c r="M84" s="271">
        <f>IF($D84="","",IF(K84="","",IF(K84="ND","",IF($F84=0,"",IF($F84&gt;=K84,"",K84-$F84)))))</f>
      </c>
      <c r="N84" s="272">
        <f>IF($E84="","",VLOOKUP($E84,'Data Mercado'!$A$7:$F$25,4,0))</f>
      </c>
      <c r="O84" s="164">
        <f>IF($E84="","",IF(N84&gt;$G84,($G84/N84)-1,""))</f>
      </c>
      <c r="P84" s="271">
        <f>IF($D84="","",IF(N84="","",IF(N84="ND","",IF($F84=0,"",IF($F84&gt;=N84,"",N84-$F84)))))</f>
      </c>
      <c r="Q84" s="272">
        <f>IF($E84="","",VLOOKUP($E84,'Data Mercado'!$A$7:$F$25,5,0))</f>
      </c>
      <c r="R84" s="164">
        <f>IF($E84="","",IF(Q84&gt;$G84,($G84/Q84)-1,""))</f>
      </c>
      <c r="S84" s="271">
        <f>IF($D84="","",IF(Q84="","",IF(Q84="ND","",IF($F84=0,"",IF($F84&gt;=Q84,"",Q84-$F84)))))</f>
      </c>
      <c r="T84" s="272">
        <f>IF($E84="","",VLOOKUP($E84,'Data Mercado'!$A$7:$F$25,6,0))</f>
      </c>
      <c r="U84" s="164">
        <f>IF($E84="","",IF(T84&gt;$G84,($G84/T84)-1,""))</f>
      </c>
      <c r="V84" s="271">
        <f>IF($D84="","",IF(T84="","",IF(T84="ND","",IF($F84=0,"",IF($F84&gt;=T84,"",T84-$F84)))))</f>
      </c>
    </row>
    <row r="85" spans="1:22" ht="19" customHeight="1">
      <c r="A85" s="175"/>
      <c r="B85" s="231"/>
      <c r="C85" s="154"/>
      <c r="D85" s="154"/>
      <c r="E85" s="154"/>
      <c r="F85" s="271"/>
      <c r="G85" s="271"/>
      <c r="H85" s="272">
        <f>IF($E85="","",VLOOKUP($E85,'Data Mercado'!$A$7:$F$25,2,0))</f>
      </c>
      <c r="I85" s="164">
        <f>IF($E85="","",IF(H85&gt;$G85,($G85/H85)-1,""))</f>
      </c>
      <c r="J85" s="271">
        <f>IF($D85="","",IF(H85="","",IF(H85="ND","",IF($F85=0,"",IF($F85&gt;=H85,"",H85-$F85)))))</f>
      </c>
      <c r="K85" s="272">
        <f>IF($E85="","",VLOOKUP($E85,'Data Mercado'!$A$7:$F$25,3,0))</f>
      </c>
      <c r="L85" s="164">
        <f>IF($E85="","",IF(K85&gt;$G85,($G85/K85)-1,""))</f>
      </c>
      <c r="M85" s="271">
        <f>IF($D85="","",IF(K85="","",IF(K85="ND","",IF($F85=0,"",IF($F85&gt;=K85,"",K85-$F85)))))</f>
      </c>
      <c r="N85" s="272">
        <f>IF($E85="","",VLOOKUP($E85,'Data Mercado'!$A$7:$F$25,4,0))</f>
      </c>
      <c r="O85" s="164">
        <f>IF($E85="","",IF(N85&gt;$G85,($G85/N85)-1,""))</f>
      </c>
      <c r="P85" s="271">
        <f>IF($D85="","",IF(N85="","",IF(N85="ND","",IF($F85=0,"",IF($F85&gt;=N85,"",N85-$F85)))))</f>
      </c>
      <c r="Q85" s="272">
        <f>IF($E85="","",VLOOKUP($E85,'Data Mercado'!$A$7:$F$25,5,0))</f>
      </c>
      <c r="R85" s="164">
        <f>IF($E85="","",IF(Q85&gt;$G85,($G85/Q85)-1,""))</f>
      </c>
      <c r="S85" s="271">
        <f>IF($D85="","",IF(Q85="","",IF(Q85="ND","",IF($F85=0,"",IF($F85&gt;=Q85,"",Q85-$F85)))))</f>
      </c>
      <c r="T85" s="272">
        <f>IF($E85="","",VLOOKUP($E85,'Data Mercado'!$A$7:$F$25,6,0))</f>
      </c>
      <c r="U85" s="164">
        <f>IF($E85="","",IF(T85&gt;$G85,($G85/T85)-1,""))</f>
      </c>
      <c r="V85" s="271">
        <f>IF($D85="","",IF(T85="","",IF(T85="ND","",IF($F85=0,"",IF($F85&gt;=T85,"",T85-$F85)))))</f>
      </c>
    </row>
    <row r="86" spans="1:22" ht="19" customHeight="1">
      <c r="A86" s="175"/>
      <c r="B86" s="231"/>
      <c r="C86" s="154"/>
      <c r="D86" s="154"/>
      <c r="E86" s="154"/>
      <c r="F86" s="271"/>
      <c r="G86" s="271"/>
      <c r="H86" s="272">
        <f>IF($E86="","",VLOOKUP($E86,'Data Mercado'!$A$7:$F$25,2,0))</f>
      </c>
      <c r="I86" s="164">
        <f>IF($E86="","",IF(H86&gt;$G86,($G86/H86)-1,""))</f>
      </c>
      <c r="J86" s="271">
        <f>IF($D86="","",IF(H86="","",IF(H86="ND","",IF($F86=0,"",IF($F86&gt;=H86,"",H86-$F86)))))</f>
      </c>
      <c r="K86" s="272">
        <f>IF($E86="","",VLOOKUP($E86,'Data Mercado'!$A$7:$F$25,3,0))</f>
      </c>
      <c r="L86" s="164">
        <f>IF($E86="","",IF(K86&gt;$G86,($G86/K86)-1,""))</f>
      </c>
      <c r="M86" s="271">
        <f>IF($D86="","",IF(K86="","",IF(K86="ND","",IF($F86=0,"",IF($F86&gt;=K86,"",K86-$F86)))))</f>
      </c>
      <c r="N86" s="272">
        <f>IF($E86="","",VLOOKUP($E86,'Data Mercado'!$A$7:$F$25,4,0))</f>
      </c>
      <c r="O86" s="164">
        <f>IF($E86="","",IF(N86&gt;$G86,($G86/N86)-1,""))</f>
      </c>
      <c r="P86" s="271">
        <f>IF($D86="","",IF(N86="","",IF(N86="ND","",IF($F86=0,"",IF($F86&gt;=N86,"",N86-$F86)))))</f>
      </c>
      <c r="Q86" s="272">
        <f>IF($E86="","",VLOOKUP($E86,'Data Mercado'!$A$7:$F$25,5,0))</f>
      </c>
      <c r="R86" s="164">
        <f>IF($E86="","",IF(Q86&gt;$G86,($G86/Q86)-1,""))</f>
      </c>
      <c r="S86" s="271">
        <f>IF($D86="","",IF(Q86="","",IF(Q86="ND","",IF($F86=0,"",IF($F86&gt;=Q86,"",Q86-$F86)))))</f>
      </c>
      <c r="T86" s="272">
        <f>IF($E86="","",VLOOKUP($E86,'Data Mercado'!$A$7:$F$25,6,0))</f>
      </c>
      <c r="U86" s="164">
        <f>IF($E86="","",IF(T86&gt;$G86,($G86/T86)-1,""))</f>
      </c>
      <c r="V86" s="271">
        <f>IF($D86="","",IF(T86="","",IF(T86="ND","",IF($F86=0,"",IF($F86&gt;=T86,"",T86-$F86)))))</f>
      </c>
    </row>
    <row r="87" spans="1:22" ht="19" customHeight="1">
      <c r="A87" s="175"/>
      <c r="B87" s="231"/>
      <c r="C87" s="154"/>
      <c r="D87" s="154"/>
      <c r="E87" s="154"/>
      <c r="F87" s="271"/>
      <c r="G87" s="271"/>
      <c r="H87" s="272">
        <f>IF($E87="","",VLOOKUP($E87,'Data Mercado'!$A$7:$F$25,2,0))</f>
      </c>
      <c r="I87" s="164">
        <f>IF($E87="","",IF(H87&gt;$G87,($G87/H87)-1,""))</f>
      </c>
      <c r="J87" s="271">
        <f>IF($D87="","",IF(H87="","",IF(H87="ND","",IF($F87=0,"",IF($F87&gt;=H87,"",H87-$F87)))))</f>
      </c>
      <c r="K87" s="272">
        <f>IF($E87="","",VLOOKUP($E87,'Data Mercado'!$A$7:$F$25,3,0))</f>
      </c>
      <c r="L87" s="164">
        <f>IF($E87="","",IF(K87&gt;$G87,($G87/K87)-1,""))</f>
      </c>
      <c r="M87" s="271">
        <f>IF($D87="","",IF(K87="","",IF(K87="ND","",IF($F87=0,"",IF($F87&gt;=K87,"",K87-$F87)))))</f>
      </c>
      <c r="N87" s="272">
        <f>IF($E87="","",VLOOKUP($E87,'Data Mercado'!$A$7:$F$25,4,0))</f>
      </c>
      <c r="O87" s="164">
        <f>IF($E87="","",IF(N87&gt;$G87,($G87/N87)-1,""))</f>
      </c>
      <c r="P87" s="271">
        <f>IF($D87="","",IF(N87="","",IF(N87="ND","",IF($F87=0,"",IF($F87&gt;=N87,"",N87-$F87)))))</f>
      </c>
      <c r="Q87" s="272">
        <f>IF($E87="","",VLOOKUP($E87,'Data Mercado'!$A$7:$F$25,5,0))</f>
      </c>
      <c r="R87" s="164">
        <f>IF($E87="","",IF(Q87&gt;$G87,($G87/Q87)-1,""))</f>
      </c>
      <c r="S87" s="271">
        <f>IF($D87="","",IF(Q87="","",IF(Q87="ND","",IF($F87=0,"",IF($F87&gt;=Q87,"",Q87-$F87)))))</f>
      </c>
      <c r="T87" s="272">
        <f>IF($E87="","",VLOOKUP($E87,'Data Mercado'!$A$7:$F$25,6,0))</f>
      </c>
      <c r="U87" s="164">
        <f>IF($E87="","",IF(T87&gt;$G87,($G87/T87)-1,""))</f>
      </c>
      <c r="V87" s="271">
        <f>IF($D87="","",IF(T87="","",IF(T87="ND","",IF($F87=0,"",IF($F87&gt;=T87,"",T87-$F87)))))</f>
      </c>
    </row>
    <row r="88" spans="1:22" ht="19" customHeight="1">
      <c r="A88" s="175"/>
      <c r="B88" s="231"/>
      <c r="C88" s="154"/>
      <c r="D88" s="154"/>
      <c r="E88" s="154"/>
      <c r="F88" s="271"/>
      <c r="G88" s="271"/>
      <c r="H88" s="272">
        <f>IF($E88="","",VLOOKUP($E88,'Data Mercado'!$A$7:$F$25,2,0))</f>
      </c>
      <c r="I88" s="164">
        <f>IF($E88="","",IF(H88&gt;$G88,($G88/H88)-1,""))</f>
      </c>
      <c r="J88" s="271">
        <f>IF($D88="","",IF(H88="","",IF(H88="ND","",IF($F88=0,"",IF($F88&gt;=H88,"",H88-$F88)))))</f>
      </c>
      <c r="K88" s="272">
        <f>IF($E88="","",VLOOKUP($E88,'Data Mercado'!$A$7:$F$25,3,0))</f>
      </c>
      <c r="L88" s="164">
        <f>IF($E88="","",IF(K88&gt;$G88,($G88/K88)-1,""))</f>
      </c>
      <c r="M88" s="271">
        <f>IF($D88="","",IF(K88="","",IF(K88="ND","",IF($F88=0,"",IF($F88&gt;=K88,"",K88-$F88)))))</f>
      </c>
      <c r="N88" s="272">
        <f>IF($E88="","",VLOOKUP($E88,'Data Mercado'!$A$7:$F$25,4,0))</f>
      </c>
      <c r="O88" s="164">
        <f>IF($E88="","",IF(N88&gt;$G88,($G88/N88)-1,""))</f>
      </c>
      <c r="P88" s="271">
        <f>IF($D88="","",IF(N88="","",IF(N88="ND","",IF($F88=0,"",IF($F88&gt;=N88,"",N88-$F88)))))</f>
      </c>
      <c r="Q88" s="272">
        <f>IF($E88="","",VLOOKUP($E88,'Data Mercado'!$A$7:$F$25,5,0))</f>
      </c>
      <c r="R88" s="164">
        <f>IF($E88="","",IF(Q88&gt;$G88,($G88/Q88)-1,""))</f>
      </c>
      <c r="S88" s="271">
        <f>IF($D88="","",IF(Q88="","",IF(Q88="ND","",IF($F88=0,"",IF($F88&gt;=Q88,"",Q88-$F88)))))</f>
      </c>
      <c r="T88" s="272">
        <f>IF($E88="","",VLOOKUP($E88,'Data Mercado'!$A$7:$F$25,6,0))</f>
      </c>
      <c r="U88" s="164">
        <f>IF($E88="","",IF(T88&gt;$G88,($G88/T88)-1,""))</f>
      </c>
      <c r="V88" s="271">
        <f>IF($D88="","",IF(T88="","",IF(T88="ND","",IF($F88=0,"",IF($F88&gt;=T88,"",T88-$F88)))))</f>
      </c>
    </row>
    <row r="89" spans="1:22" ht="19" customHeight="1">
      <c r="A89" s="175"/>
      <c r="B89" s="231"/>
      <c r="C89" s="154"/>
      <c r="D89" s="154"/>
      <c r="E89" s="154"/>
      <c r="F89" s="271"/>
      <c r="G89" s="271"/>
      <c r="H89" s="272">
        <f>IF($E89="","",VLOOKUP($E89,'Data Mercado'!$A$7:$F$25,2,0))</f>
      </c>
      <c r="I89" s="164">
        <f>IF($E89="","",IF(H89&gt;$G89,($G89/H89)-1,""))</f>
      </c>
      <c r="J89" s="271">
        <f>IF($D89="","",IF(H89="","",IF(H89="ND","",IF($F89=0,"",IF($F89&gt;=H89,"",H89-$F89)))))</f>
      </c>
      <c r="K89" s="272">
        <f>IF($E89="","",VLOOKUP($E89,'Data Mercado'!$A$7:$F$25,3,0))</f>
      </c>
      <c r="L89" s="164">
        <f>IF($E89="","",IF(K89&gt;$G89,($G89/K89)-1,""))</f>
      </c>
      <c r="M89" s="271">
        <f>IF($D89="","",IF(K89="","",IF(K89="ND","",IF($F89=0,"",IF($F89&gt;=K89,"",K89-$F89)))))</f>
      </c>
      <c r="N89" s="272">
        <f>IF($E89="","",VLOOKUP($E89,'Data Mercado'!$A$7:$F$25,4,0))</f>
      </c>
      <c r="O89" s="164">
        <f>IF($E89="","",IF(N89&gt;$G89,($G89/N89)-1,""))</f>
      </c>
      <c r="P89" s="271">
        <f>IF($D89="","",IF(N89="","",IF(N89="ND","",IF($F89=0,"",IF($F89&gt;=N89,"",N89-$F89)))))</f>
      </c>
      <c r="Q89" s="272">
        <f>IF($E89="","",VLOOKUP($E89,'Data Mercado'!$A$7:$F$25,5,0))</f>
      </c>
      <c r="R89" s="164">
        <f>IF($E89="","",IF(Q89&gt;$G89,($G89/Q89)-1,""))</f>
      </c>
      <c r="S89" s="271">
        <f>IF($D89="","",IF(Q89="","",IF(Q89="ND","",IF($F89=0,"",IF($F89&gt;=Q89,"",Q89-$F89)))))</f>
      </c>
      <c r="T89" s="272">
        <f>IF($E89="","",VLOOKUP($E89,'Data Mercado'!$A$7:$F$25,6,0))</f>
      </c>
      <c r="U89" s="164">
        <f>IF($E89="","",IF(T89&gt;$G89,($G89/T89)-1,""))</f>
      </c>
      <c r="V89" s="271">
        <f>IF($D89="","",IF(T89="","",IF(T89="ND","",IF($F89=0,"",IF($F89&gt;=T89,"",T89-$F89)))))</f>
      </c>
    </row>
    <row r="90" spans="1:22" ht="19" customHeight="1">
      <c r="A90" s="175"/>
      <c r="B90" s="231"/>
      <c r="C90" s="154"/>
      <c r="D90" s="154"/>
      <c r="E90" s="154"/>
      <c r="F90" s="271"/>
      <c r="G90" s="271"/>
      <c r="H90" s="272">
        <f>IF($E90="","",VLOOKUP($E90,'Data Mercado'!$A$7:$F$25,2,0))</f>
      </c>
      <c r="I90" s="164">
        <f>IF($E90="","",IF(H90&gt;$G90,($G90/H90)-1,""))</f>
      </c>
      <c r="J90" s="271">
        <f>IF($D90="","",IF(H90="","",IF(H90="ND","",IF($F90=0,"",IF($F90&gt;=H90,"",H90-$F90)))))</f>
      </c>
      <c r="K90" s="272">
        <f>IF($E90="","",VLOOKUP($E90,'Data Mercado'!$A$7:$F$25,3,0))</f>
      </c>
      <c r="L90" s="164">
        <f>IF($E90="","",IF(K90&gt;$G90,($G90/K90)-1,""))</f>
      </c>
      <c r="M90" s="271">
        <f>IF($D90="","",IF(K90="","",IF(K90="ND","",IF($F90=0,"",IF($F90&gt;=K90,"",K90-$F90)))))</f>
      </c>
      <c r="N90" s="272">
        <f>IF($E90="","",VLOOKUP($E90,'Data Mercado'!$A$7:$F$25,4,0))</f>
      </c>
      <c r="O90" s="164">
        <f>IF($E90="","",IF(N90&gt;$G90,($G90/N90)-1,""))</f>
      </c>
      <c r="P90" s="271">
        <f>IF($D90="","",IF(N90="","",IF(N90="ND","",IF($F90=0,"",IF($F90&gt;=N90,"",N90-$F90)))))</f>
      </c>
      <c r="Q90" s="272">
        <f>IF($E90="","",VLOOKUP($E90,'Data Mercado'!$A$7:$F$25,5,0))</f>
      </c>
      <c r="R90" s="164">
        <f>IF($E90="","",IF(Q90&gt;$G90,($G90/Q90)-1,""))</f>
      </c>
      <c r="S90" s="271">
        <f>IF($D90="","",IF(Q90="","",IF(Q90="ND","",IF($F90=0,"",IF($F90&gt;=Q90,"",Q90-$F90)))))</f>
      </c>
      <c r="T90" s="272">
        <f>IF($E90="","",VLOOKUP($E90,'Data Mercado'!$A$7:$F$25,6,0))</f>
      </c>
      <c r="U90" s="164">
        <f>IF($E90="","",IF(T90&gt;$G90,($G90/T90)-1,""))</f>
      </c>
      <c r="V90" s="271">
        <f>IF($D90="","",IF(T90="","",IF(T90="ND","",IF($F90=0,"",IF($F90&gt;=T90,"",T90-$F90)))))</f>
      </c>
    </row>
    <row r="91" spans="1:22" ht="19" customHeight="1">
      <c r="A91" s="175"/>
      <c r="B91" s="231"/>
      <c r="C91" s="154"/>
      <c r="D91" s="154"/>
      <c r="E91" s="154"/>
      <c r="F91" s="271"/>
      <c r="G91" s="271"/>
      <c r="H91" s="272">
        <f>IF($E91="","",VLOOKUP($E91,'Data Mercado'!$A$7:$F$25,2,0))</f>
      </c>
      <c r="I91" s="164">
        <f>IF($E91="","",IF(H91&gt;$G91,($G91/H91)-1,""))</f>
      </c>
      <c r="J91" s="271">
        <f>IF($D91="","",IF(H91="","",IF(H91="ND","",IF($F91=0,"",IF($F91&gt;=H91,"",H91-$F91)))))</f>
      </c>
      <c r="K91" s="272">
        <f>IF($E91="","",VLOOKUP($E91,'Data Mercado'!$A$7:$F$25,3,0))</f>
      </c>
      <c r="L91" s="164">
        <f>IF($E91="","",IF(K91&gt;$G91,($G91/K91)-1,""))</f>
      </c>
      <c r="M91" s="271">
        <f>IF($D91="","",IF(K91="","",IF(K91="ND","",IF($F91=0,"",IF($F91&gt;=K91,"",K91-$F91)))))</f>
      </c>
      <c r="N91" s="272">
        <f>IF($E91="","",VLOOKUP($E91,'Data Mercado'!$A$7:$F$25,4,0))</f>
      </c>
      <c r="O91" s="164">
        <f>IF($E91="","",IF(N91&gt;$G91,($G91/N91)-1,""))</f>
      </c>
      <c r="P91" s="271">
        <f>IF($D91="","",IF(N91="","",IF(N91="ND","",IF($F91=0,"",IF($F91&gt;=N91,"",N91-$F91)))))</f>
      </c>
      <c r="Q91" s="272">
        <f>IF($E91="","",VLOOKUP($E91,'Data Mercado'!$A$7:$F$25,5,0))</f>
      </c>
      <c r="R91" s="164">
        <f>IF($E91="","",IF(Q91&gt;$G91,($G91/Q91)-1,""))</f>
      </c>
      <c r="S91" s="271">
        <f>IF($D91="","",IF(Q91="","",IF(Q91="ND","",IF($F91=0,"",IF($F91&gt;=Q91,"",Q91-$F91)))))</f>
      </c>
      <c r="T91" s="272">
        <f>IF($E91="","",VLOOKUP($E91,'Data Mercado'!$A$7:$F$25,6,0))</f>
      </c>
      <c r="U91" s="164">
        <f>IF($E91="","",IF(T91&gt;$G91,($G91/T91)-1,""))</f>
      </c>
      <c r="V91" s="271">
        <f>IF($D91="","",IF(T91="","",IF(T91="ND","",IF($F91=0,"",IF($F91&gt;=T91,"",T91-$F91)))))</f>
      </c>
    </row>
    <row r="92" spans="1:22" ht="19" customHeight="1">
      <c r="A92" s="175"/>
      <c r="B92" s="231"/>
      <c r="C92" s="154"/>
      <c r="D92" s="154"/>
      <c r="E92" s="154"/>
      <c r="F92" s="271"/>
      <c r="G92" s="271"/>
      <c r="H92" s="272">
        <f>IF($E92="","",VLOOKUP($E92,'Data Mercado'!$A$7:$F$25,2,0))</f>
      </c>
      <c r="I92" s="164">
        <f>IF($E92="","",IF(H92&gt;$G92,($G92/H92)-1,""))</f>
      </c>
      <c r="J92" s="271">
        <f>IF($D92="","",IF(H92="","",IF(H92="ND","",IF($F92=0,"",IF($F92&gt;=H92,"",H92-$F92)))))</f>
      </c>
      <c r="K92" s="272">
        <f>IF($E92="","",VLOOKUP($E92,'Data Mercado'!$A$7:$F$25,3,0))</f>
      </c>
      <c r="L92" s="164">
        <f>IF($E92="","",IF(K92&gt;$G92,($G92/K92)-1,""))</f>
      </c>
      <c r="M92" s="271">
        <f>IF($D92="","",IF(K92="","",IF(K92="ND","",IF($F92=0,"",IF($F92&gt;=K92,"",K92-$F92)))))</f>
      </c>
      <c r="N92" s="272">
        <f>IF($E92="","",VLOOKUP($E92,'Data Mercado'!$A$7:$F$25,4,0))</f>
      </c>
      <c r="O92" s="164">
        <f>IF($E92="","",IF(N92&gt;$G92,($G92/N92)-1,""))</f>
      </c>
      <c r="P92" s="271">
        <f>IF($D92="","",IF(N92="","",IF(N92="ND","",IF($F92=0,"",IF($F92&gt;=N92,"",N92-$F92)))))</f>
      </c>
      <c r="Q92" s="272">
        <f>IF($E92="","",VLOOKUP($E92,'Data Mercado'!$A$7:$F$25,5,0))</f>
      </c>
      <c r="R92" s="164">
        <f>IF($E92="","",IF(Q92&gt;$G92,($G92/Q92)-1,""))</f>
      </c>
      <c r="S92" s="271">
        <f>IF($D92="","",IF(Q92="","",IF(Q92="ND","",IF($F92=0,"",IF($F92&gt;=Q92,"",Q92-$F92)))))</f>
      </c>
      <c r="T92" s="272">
        <f>IF($E92="","",VLOOKUP($E92,'Data Mercado'!$A$7:$F$25,6,0))</f>
      </c>
      <c r="U92" s="164">
        <f>IF($E92="","",IF(T92&gt;$G92,($G92/T92)-1,""))</f>
      </c>
      <c r="V92" s="271">
        <f>IF($D92="","",IF(T92="","",IF(T92="ND","",IF($F92=0,"",IF($F92&gt;=T92,"",T92-$F92)))))</f>
      </c>
    </row>
    <row r="93" spans="1:22" ht="19" customHeight="1">
      <c r="A93" s="175"/>
      <c r="B93" s="231"/>
      <c r="C93" s="154"/>
      <c r="D93" s="154"/>
      <c r="E93" s="154"/>
      <c r="F93" s="271"/>
      <c r="G93" s="271"/>
      <c r="H93" s="272">
        <f>IF($E93="","",VLOOKUP($E93,'Data Mercado'!$A$7:$F$25,2,0))</f>
      </c>
      <c r="I93" s="164">
        <f>IF($E93="","",IF(H93&gt;$G93,($G93/H93)-1,""))</f>
      </c>
      <c r="J93" s="271">
        <f>IF($D93="","",IF(H93="","",IF(H93="ND","",IF($F93=0,"",IF($F93&gt;=H93,"",H93-$F93)))))</f>
      </c>
      <c r="K93" s="272">
        <f>IF($E93="","",VLOOKUP($E93,'Data Mercado'!$A$7:$F$25,3,0))</f>
      </c>
      <c r="L93" s="164">
        <f>IF($E93="","",IF(K93&gt;$G93,($G93/K93)-1,""))</f>
      </c>
      <c r="M93" s="271">
        <f>IF($D93="","",IF(K93="","",IF(K93="ND","",IF($F93=0,"",IF($F93&gt;=K93,"",K93-$F93)))))</f>
      </c>
      <c r="N93" s="272">
        <f>IF($E93="","",VLOOKUP($E93,'Data Mercado'!$A$7:$F$25,4,0))</f>
      </c>
      <c r="O93" s="164">
        <f>IF($E93="","",IF(N93&gt;$G93,($G93/N93)-1,""))</f>
      </c>
      <c r="P93" s="271">
        <f>IF($D93="","",IF(N93="","",IF(N93="ND","",IF($F93=0,"",IF($F93&gt;=N93,"",N93-$F93)))))</f>
      </c>
      <c r="Q93" s="272">
        <f>IF($E93="","",VLOOKUP($E93,'Data Mercado'!$A$7:$F$25,5,0))</f>
      </c>
      <c r="R93" s="164">
        <f>IF($E93="","",IF(Q93&gt;$G93,($G93/Q93)-1,""))</f>
      </c>
      <c r="S93" s="271">
        <f>IF($D93="","",IF(Q93="","",IF(Q93="ND","",IF($F93=0,"",IF($F93&gt;=Q93,"",Q93-$F93)))))</f>
      </c>
      <c r="T93" s="272">
        <f>IF($E93="","",VLOOKUP($E93,'Data Mercado'!$A$7:$F$25,6,0))</f>
      </c>
      <c r="U93" s="164">
        <f>IF($E93="","",IF(T93&gt;$G93,($G93/T93)-1,""))</f>
      </c>
      <c r="V93" s="271">
        <f>IF($D93="","",IF(T93="","",IF(T93="ND","",IF($F93=0,"",IF($F93&gt;=T93,"",T93-$F93)))))</f>
      </c>
    </row>
    <row r="94" spans="1:22" ht="19" customHeight="1">
      <c r="A94" s="175"/>
      <c r="B94" s="231"/>
      <c r="C94" s="154"/>
      <c r="D94" s="154"/>
      <c r="E94" s="154"/>
      <c r="F94" s="271"/>
      <c r="G94" s="271"/>
      <c r="H94" s="272">
        <f>IF($E94="","",VLOOKUP($E94,'Data Mercado'!$A$7:$F$25,2,0))</f>
      </c>
      <c r="I94" s="164">
        <f>IF($E94="","",IF(H94&gt;$G94,($G94/H94)-1,""))</f>
      </c>
      <c r="J94" s="271">
        <f>IF($D94="","",IF(H94="","",IF(H94="ND","",IF($F94=0,"",IF($F94&gt;=H94,"",H94-$F94)))))</f>
      </c>
      <c r="K94" s="272">
        <f>IF($E94="","",VLOOKUP($E94,'Data Mercado'!$A$7:$F$25,3,0))</f>
      </c>
      <c r="L94" s="164">
        <f>IF($E94="","",IF(K94&gt;$G94,($G94/K94)-1,""))</f>
      </c>
      <c r="M94" s="271">
        <f>IF($D94="","",IF(K94="","",IF(K94="ND","",IF($F94=0,"",IF($F94&gt;=K94,"",K94-$F94)))))</f>
      </c>
      <c r="N94" s="272">
        <f>IF($E94="","",VLOOKUP($E94,'Data Mercado'!$A$7:$F$25,4,0))</f>
      </c>
      <c r="O94" s="164">
        <f>IF($E94="","",IF(N94&gt;$G94,($G94/N94)-1,""))</f>
      </c>
      <c r="P94" s="271">
        <f>IF($D94="","",IF(N94="","",IF(N94="ND","",IF($F94=0,"",IF($F94&gt;=N94,"",N94-$F94)))))</f>
      </c>
      <c r="Q94" s="272">
        <f>IF($E94="","",VLOOKUP($E94,'Data Mercado'!$A$7:$F$25,5,0))</f>
      </c>
      <c r="R94" s="164">
        <f>IF($E94="","",IF(Q94&gt;$G94,($G94/Q94)-1,""))</f>
      </c>
      <c r="S94" s="271">
        <f>IF($D94="","",IF(Q94="","",IF(Q94="ND","",IF($F94=0,"",IF($F94&gt;=Q94,"",Q94-$F94)))))</f>
      </c>
      <c r="T94" s="272">
        <f>IF($E94="","",VLOOKUP($E94,'Data Mercado'!$A$7:$F$25,6,0))</f>
      </c>
      <c r="U94" s="164">
        <f>IF($E94="","",IF(T94&gt;$G94,($G94/T94)-1,""))</f>
      </c>
      <c r="V94" s="271">
        <f>IF($D94="","",IF(T94="","",IF(T94="ND","",IF($F94=0,"",IF($F94&gt;=T94,"",T94-$F94)))))</f>
      </c>
    </row>
    <row r="95" spans="1:22" ht="19" customHeight="1">
      <c r="A95" s="175"/>
      <c r="B95" s="231"/>
      <c r="C95" s="154"/>
      <c r="D95" s="154"/>
      <c r="E95" s="154"/>
      <c r="F95" s="271"/>
      <c r="G95" s="271"/>
      <c r="H95" s="272">
        <f>IF($E95="","",VLOOKUP($E95,'Data Mercado'!$A$7:$F$25,2,0))</f>
      </c>
      <c r="I95" s="164">
        <f>IF($E95="","",IF(H95&gt;$G95,($G95/H95)-1,""))</f>
      </c>
      <c r="J95" s="271">
        <f>IF($D95="","",IF(H95="","",IF(H95="ND","",IF($F95=0,"",IF($F95&gt;=H95,"",H95-$F95)))))</f>
      </c>
      <c r="K95" s="272">
        <f>IF($E95="","",VLOOKUP($E95,'Data Mercado'!$A$7:$F$25,3,0))</f>
      </c>
      <c r="L95" s="164">
        <f>IF($E95="","",IF(K95&gt;$G95,($G95/K95)-1,""))</f>
      </c>
      <c r="M95" s="271">
        <f>IF($D95="","",IF(K95="","",IF(K95="ND","",IF($F95=0,"",IF($F95&gt;=K95,"",K95-$F95)))))</f>
      </c>
      <c r="N95" s="272">
        <f>IF($E95="","",VLOOKUP($E95,'Data Mercado'!$A$7:$F$25,4,0))</f>
      </c>
      <c r="O95" s="164">
        <f>IF($E95="","",IF(N95&gt;$G95,($G95/N95)-1,""))</f>
      </c>
      <c r="P95" s="271">
        <f>IF($D95="","",IF(N95="","",IF(N95="ND","",IF($F95=0,"",IF($F95&gt;=N95,"",N95-$F95)))))</f>
      </c>
      <c r="Q95" s="272">
        <f>IF($E95="","",VLOOKUP($E95,'Data Mercado'!$A$7:$F$25,5,0))</f>
      </c>
      <c r="R95" s="164">
        <f>IF($E95="","",IF(Q95&gt;$G95,($G95/Q95)-1,""))</f>
      </c>
      <c r="S95" s="271">
        <f>IF($D95="","",IF(Q95="","",IF(Q95="ND","",IF($F95=0,"",IF($F95&gt;=Q95,"",Q95-$F95)))))</f>
      </c>
      <c r="T95" s="272">
        <f>IF($E95="","",VLOOKUP($E95,'Data Mercado'!$A$7:$F$25,6,0))</f>
      </c>
      <c r="U95" s="164">
        <f>IF($E95="","",IF(T95&gt;$G95,($G95/T95)-1,""))</f>
      </c>
      <c r="V95" s="271">
        <f>IF($D95="","",IF(T95="","",IF(T95="ND","",IF($F95=0,"",IF($F95&gt;=T95,"",T95-$F95)))))</f>
      </c>
    </row>
    <row r="96" spans="1:22" ht="19" customHeight="1">
      <c r="A96" s="175"/>
      <c r="B96" s="231"/>
      <c r="C96" s="154"/>
      <c r="D96" s="154"/>
      <c r="E96" s="154"/>
      <c r="F96" s="271"/>
      <c r="G96" s="271"/>
      <c r="H96" s="272">
        <f>IF($E96="","",VLOOKUP($E96,'Data Mercado'!$A$7:$F$25,2,0))</f>
      </c>
      <c r="I96" s="164">
        <f>IF($E96="","",IF(H96&gt;$G96,($G96/H96)-1,""))</f>
      </c>
      <c r="J96" s="271">
        <f>IF($D96="","",IF(H96="","",IF(H96="ND","",IF($F96=0,"",IF($F96&gt;=H96,"",H96-$F96)))))</f>
      </c>
      <c r="K96" s="272">
        <f>IF($E96="","",VLOOKUP($E96,'Data Mercado'!$A$7:$F$25,3,0))</f>
      </c>
      <c r="L96" s="164">
        <f>IF($E96="","",IF(K96&gt;$G96,($G96/K96)-1,""))</f>
      </c>
      <c r="M96" s="271">
        <f>IF($D96="","",IF(K96="","",IF(K96="ND","",IF($F96=0,"",IF($F96&gt;=K96,"",K96-$F96)))))</f>
      </c>
      <c r="N96" s="272">
        <f>IF($E96="","",VLOOKUP($E96,'Data Mercado'!$A$7:$F$25,4,0))</f>
      </c>
      <c r="O96" s="164">
        <f>IF($E96="","",IF(N96&gt;$G96,($G96/N96)-1,""))</f>
      </c>
      <c r="P96" s="271">
        <f>IF($D96="","",IF(N96="","",IF(N96="ND","",IF($F96=0,"",IF($F96&gt;=N96,"",N96-$F96)))))</f>
      </c>
      <c r="Q96" s="272">
        <f>IF($E96="","",VLOOKUP($E96,'Data Mercado'!$A$7:$F$25,5,0))</f>
      </c>
      <c r="R96" s="164">
        <f>IF($E96="","",IF(Q96&gt;$G96,($G96/Q96)-1,""))</f>
      </c>
      <c r="S96" s="271">
        <f>IF($D96="","",IF(Q96="","",IF(Q96="ND","",IF($F96=0,"",IF($F96&gt;=Q96,"",Q96-$F96)))))</f>
      </c>
      <c r="T96" s="272">
        <f>IF($E96="","",VLOOKUP($E96,'Data Mercado'!$A$7:$F$25,6,0))</f>
      </c>
      <c r="U96" s="164">
        <f>IF($E96="","",IF(T96&gt;$G96,($G96/T96)-1,""))</f>
      </c>
      <c r="V96" s="271">
        <f>IF($D96="","",IF(T96="","",IF(T96="ND","",IF($F96=0,"",IF($F96&gt;=T96,"",T96-$F96)))))</f>
      </c>
    </row>
    <row r="97" spans="1:22" ht="19" customHeight="1">
      <c r="A97" s="175"/>
      <c r="B97" s="231"/>
      <c r="C97" s="154"/>
      <c r="D97" s="154"/>
      <c r="E97" s="154"/>
      <c r="F97" s="271"/>
      <c r="G97" s="271"/>
      <c r="H97" s="272">
        <f>IF($E97="","",VLOOKUP($E97,'Data Mercado'!$A$7:$F$25,2,0))</f>
      </c>
      <c r="I97" s="164">
        <f>IF($E97="","",IF(H97&gt;$G97,($G97/H97)-1,""))</f>
      </c>
      <c r="J97" s="271">
        <f>IF($D97="","",IF(H97="","",IF(H97="ND","",IF($F97=0,"",IF($F97&gt;=H97,"",H97-$F97)))))</f>
      </c>
      <c r="K97" s="272">
        <f>IF($E97="","",VLOOKUP($E97,'Data Mercado'!$A$7:$F$25,3,0))</f>
      </c>
      <c r="L97" s="164">
        <f>IF($E97="","",IF(K97&gt;$G97,($G97/K97)-1,""))</f>
      </c>
      <c r="M97" s="271">
        <f>IF($D97="","",IF(K97="","",IF(K97="ND","",IF($F97=0,"",IF($F97&gt;=K97,"",K97-$F97)))))</f>
      </c>
      <c r="N97" s="272">
        <f>IF($E97="","",VLOOKUP($E97,'Data Mercado'!$A$7:$F$25,4,0))</f>
      </c>
      <c r="O97" s="164">
        <f>IF($E97="","",IF(N97&gt;$G97,($G97/N97)-1,""))</f>
      </c>
      <c r="P97" s="271">
        <f>IF($D97="","",IF(N97="","",IF(N97="ND","",IF($F97=0,"",IF($F97&gt;=N97,"",N97-$F97)))))</f>
      </c>
      <c r="Q97" s="272">
        <f>IF($E97="","",VLOOKUP($E97,'Data Mercado'!$A$7:$F$25,5,0))</f>
      </c>
      <c r="R97" s="164">
        <f>IF($E97="","",IF(Q97&gt;$G97,($G97/Q97)-1,""))</f>
      </c>
      <c r="S97" s="271">
        <f>IF($D97="","",IF(Q97="","",IF(Q97="ND","",IF($F97=0,"",IF($F97&gt;=Q97,"",Q97-$F97)))))</f>
      </c>
      <c r="T97" s="272">
        <f>IF($E97="","",VLOOKUP($E97,'Data Mercado'!$A$7:$F$25,6,0))</f>
      </c>
      <c r="U97" s="164">
        <f>IF($E97="","",IF(T97&gt;$G97,($G97/T97)-1,""))</f>
      </c>
      <c r="V97" s="271">
        <f>IF($D97="","",IF(T97="","",IF(T97="ND","",IF($F97=0,"",IF($F97&gt;=T97,"",T97-$F97)))))</f>
      </c>
    </row>
    <row r="98" spans="1:22" ht="19" customHeight="1">
      <c r="A98" s="175"/>
      <c r="B98" s="231"/>
      <c r="C98" s="154"/>
      <c r="D98" s="154"/>
      <c r="E98" s="154"/>
      <c r="F98" s="271"/>
      <c r="G98" s="271"/>
      <c r="H98" s="272">
        <f>IF($E98="","",VLOOKUP($E98,'Data Mercado'!$A$7:$F$25,2,0))</f>
      </c>
      <c r="I98" s="164">
        <f>IF($E98="","",IF(H98&gt;$G98,($G98/H98)-1,""))</f>
      </c>
      <c r="J98" s="271">
        <f>IF($D98="","",IF(H98="","",IF(H98="ND","",IF($F98=0,"",IF($F98&gt;=H98,"",H98-$F98)))))</f>
      </c>
      <c r="K98" s="272">
        <f>IF($E98="","",VLOOKUP($E98,'Data Mercado'!$A$7:$F$25,3,0))</f>
      </c>
      <c r="L98" s="164">
        <f>IF($E98="","",IF(K98&gt;$G98,($G98/K98)-1,""))</f>
      </c>
      <c r="M98" s="271">
        <f>IF($D98="","",IF(K98="","",IF(K98="ND","",IF($F98=0,"",IF($F98&gt;=K98,"",K98-$F98)))))</f>
      </c>
      <c r="N98" s="272">
        <f>IF($E98="","",VLOOKUP($E98,'Data Mercado'!$A$7:$F$25,4,0))</f>
      </c>
      <c r="O98" s="164">
        <f>IF($E98="","",IF(N98&gt;$G98,($G98/N98)-1,""))</f>
      </c>
      <c r="P98" s="271">
        <f>IF($D98="","",IF(N98="","",IF(N98="ND","",IF($F98=0,"",IF($F98&gt;=N98,"",N98-$F98)))))</f>
      </c>
      <c r="Q98" s="272">
        <f>IF($E98="","",VLOOKUP($E98,'Data Mercado'!$A$7:$F$25,5,0))</f>
      </c>
      <c r="R98" s="164">
        <f>IF($E98="","",IF(Q98&gt;$G98,($G98/Q98)-1,""))</f>
      </c>
      <c r="S98" s="271">
        <f>IF($D98="","",IF(Q98="","",IF(Q98="ND","",IF($F98=0,"",IF($F98&gt;=Q98,"",Q98-$F98)))))</f>
      </c>
      <c r="T98" s="272">
        <f>IF($E98="","",VLOOKUP($E98,'Data Mercado'!$A$7:$F$25,6,0))</f>
      </c>
      <c r="U98" s="164">
        <f>IF($E98="","",IF(T98&gt;$G98,($G98/T98)-1,""))</f>
      </c>
      <c r="V98" s="271">
        <f>IF($D98="","",IF(T98="","",IF(T98="ND","",IF($F98=0,"",IF($F98&gt;=T98,"",T98-$F98)))))</f>
      </c>
    </row>
    <row r="99" spans="1:22" ht="19" customHeight="1">
      <c r="A99" s="175"/>
      <c r="B99" s="231"/>
      <c r="C99" s="154"/>
      <c r="D99" s="154"/>
      <c r="E99" s="154"/>
      <c r="F99" s="271"/>
      <c r="G99" s="271"/>
      <c r="H99" s="272">
        <f>IF($E99="","",VLOOKUP($E99,'Data Mercado'!$A$7:$F$25,2,0))</f>
      </c>
      <c r="I99" s="164">
        <f>IF($E99="","",IF(H99&gt;$G99,($G99/H99)-1,""))</f>
      </c>
      <c r="J99" s="271">
        <f>IF($D99="","",IF(H99="","",IF(H99="ND","",IF($F99=0,"",IF($F99&gt;=H99,"",H99-$F99)))))</f>
      </c>
      <c r="K99" s="272">
        <f>IF($E99="","",VLOOKUP($E99,'Data Mercado'!$A$7:$F$25,3,0))</f>
      </c>
      <c r="L99" s="164">
        <f>IF($E99="","",IF(K99&gt;$G99,($G99/K99)-1,""))</f>
      </c>
      <c r="M99" s="271">
        <f>IF($D99="","",IF(K99="","",IF(K99="ND","",IF($F99=0,"",IF($F99&gt;=K99,"",K99-$F99)))))</f>
      </c>
      <c r="N99" s="272">
        <f>IF($E99="","",VLOOKUP($E99,'Data Mercado'!$A$7:$F$25,4,0))</f>
      </c>
      <c r="O99" s="164">
        <f>IF($E99="","",IF(N99&gt;$G99,($G99/N99)-1,""))</f>
      </c>
      <c r="P99" s="271">
        <f>IF($D99="","",IF(N99="","",IF(N99="ND","",IF($F99=0,"",IF($F99&gt;=N99,"",N99-$F99)))))</f>
      </c>
      <c r="Q99" s="272">
        <f>IF($E99="","",VLOOKUP($E99,'Data Mercado'!$A$7:$F$25,5,0))</f>
      </c>
      <c r="R99" s="164">
        <f>IF($E99="","",IF(Q99&gt;$G99,($G99/Q99)-1,""))</f>
      </c>
      <c r="S99" s="271">
        <f>IF($D99="","",IF(Q99="","",IF(Q99="ND","",IF($F99=0,"",IF($F99&gt;=Q99,"",Q99-$F99)))))</f>
      </c>
      <c r="T99" s="272">
        <f>IF($E99="","",VLOOKUP($E99,'Data Mercado'!$A$7:$F$25,6,0))</f>
      </c>
      <c r="U99" s="164">
        <f>IF($E99="","",IF(T99&gt;$G99,($G99/T99)-1,""))</f>
      </c>
      <c r="V99" s="271">
        <f>IF($D99="","",IF(T99="","",IF(T99="ND","",IF($F99=0,"",IF($F99&gt;=T99,"",T99-$F99)))))</f>
      </c>
    </row>
    <row r="100" spans="1:22" ht="19" customHeight="1">
      <c r="A100" s="175"/>
      <c r="B100" s="231"/>
      <c r="C100" s="154"/>
      <c r="D100" s="154"/>
      <c r="E100" s="154"/>
      <c r="F100" s="271"/>
      <c r="G100" s="271"/>
      <c r="H100" s="272">
        <f>IF($E100="","",VLOOKUP($E100,'Data Mercado'!$A$7:$F$25,2,0))</f>
      </c>
      <c r="I100" s="164">
        <f>IF($E100="","",IF(H100&gt;$G100,($G100/H100)-1,""))</f>
      </c>
      <c r="J100" s="271">
        <f>IF($D100="","",IF(H100="","",IF(H100="ND","",IF($F100=0,"",IF($F100&gt;=H100,"",H100-$F100)))))</f>
      </c>
      <c r="K100" s="272">
        <f>IF($E100="","",VLOOKUP($E100,'Data Mercado'!$A$7:$F$25,3,0))</f>
      </c>
      <c r="L100" s="164">
        <f>IF($E100="","",IF(K100&gt;$G100,($G100/K100)-1,""))</f>
      </c>
      <c r="M100" s="271">
        <f>IF($D100="","",IF(K100="","",IF(K100="ND","",IF($F100=0,"",IF($F100&gt;=K100,"",K100-$F100)))))</f>
      </c>
      <c r="N100" s="272">
        <f>IF($E100="","",VLOOKUP($E100,'Data Mercado'!$A$7:$F$25,4,0))</f>
      </c>
      <c r="O100" s="164">
        <f>IF($E100="","",IF(N100&gt;$G100,($G100/N100)-1,""))</f>
      </c>
      <c r="P100" s="271">
        <f>IF($D100="","",IF(N100="","",IF(N100="ND","",IF($F100=0,"",IF($F100&gt;=N100,"",N100-$F100)))))</f>
      </c>
      <c r="Q100" s="272">
        <f>IF($E100="","",VLOOKUP($E100,'Data Mercado'!$A$7:$F$25,5,0))</f>
      </c>
      <c r="R100" s="164">
        <f>IF($E100="","",IF(Q100&gt;$G100,($G100/Q100)-1,""))</f>
      </c>
      <c r="S100" s="271">
        <f>IF($D100="","",IF(Q100="","",IF(Q100="ND","",IF($F100=0,"",IF($F100&gt;=Q100,"",Q100-$F100)))))</f>
      </c>
      <c r="T100" s="272">
        <f>IF($E100="","",VLOOKUP($E100,'Data Mercado'!$A$7:$F$25,6,0))</f>
      </c>
      <c r="U100" s="164">
        <f>IF($E100="","",IF(T100&gt;$G100,($G100/T100)-1,""))</f>
      </c>
      <c r="V100" s="271">
        <f>IF($D100="","",IF(T100="","",IF(T100="ND","",IF($F100=0,"",IF($F100&gt;=T100,"",T100-$F100)))))</f>
      </c>
    </row>
    <row r="101" spans="1:22" ht="19" customHeight="1">
      <c r="A101" s="175"/>
      <c r="B101" s="231"/>
      <c r="C101" s="154"/>
      <c r="D101" s="154"/>
      <c r="E101" s="154"/>
      <c r="F101" s="271"/>
      <c r="G101" s="271"/>
      <c r="H101" s="272">
        <f>IF($E101="","",VLOOKUP($E101,'Data Mercado'!$A$7:$F$25,2,0))</f>
      </c>
      <c r="I101" s="164">
        <f>IF($E101="","",IF(H101&gt;$G101,($G101/H101)-1,""))</f>
      </c>
      <c r="J101" s="271">
        <f>IF($D101="","",IF(H101="","",IF(H101="ND","",IF($F101=0,"",IF($F101&gt;=H101,"",H101-$F101)))))</f>
      </c>
      <c r="K101" s="272">
        <f>IF($E101="","",VLOOKUP($E101,'Data Mercado'!$A$7:$F$25,3,0))</f>
      </c>
      <c r="L101" s="164">
        <f>IF($E101="","",IF(K101&gt;$G101,($G101/K101)-1,""))</f>
      </c>
      <c r="M101" s="271">
        <f>IF($D101="","",IF(K101="","",IF(K101="ND","",IF($F101=0,"",IF($F101&gt;=K101,"",K101-$F101)))))</f>
      </c>
      <c r="N101" s="272">
        <f>IF($E101="","",VLOOKUP($E101,'Data Mercado'!$A$7:$F$25,4,0))</f>
      </c>
      <c r="O101" s="164">
        <f>IF($E101="","",IF(N101&gt;$G101,($G101/N101)-1,""))</f>
      </c>
      <c r="P101" s="271">
        <f>IF($D101="","",IF(N101="","",IF(N101="ND","",IF($F101=0,"",IF($F101&gt;=N101,"",N101-$F101)))))</f>
      </c>
      <c r="Q101" s="272">
        <f>IF($E101="","",VLOOKUP($E101,'Data Mercado'!$A$7:$F$25,5,0))</f>
      </c>
      <c r="R101" s="164">
        <f>IF($E101="","",IF(Q101&gt;$G101,($G101/Q101)-1,""))</f>
      </c>
      <c r="S101" s="271">
        <f>IF($D101="","",IF(Q101="","",IF(Q101="ND","",IF($F101=0,"",IF($F101&gt;=Q101,"",Q101-$F101)))))</f>
      </c>
      <c r="T101" s="272">
        <f>IF($E101="","",VLOOKUP($E101,'Data Mercado'!$A$7:$F$25,6,0))</f>
      </c>
      <c r="U101" s="164">
        <f>IF($E101="","",IF(T101&gt;$G101,($G101/T101)-1,""))</f>
      </c>
      <c r="V101" s="271">
        <f>IF($D101="","",IF(T101="","",IF(T101="ND","",IF($F101=0,"",IF($F101&gt;=T101,"",T101-$F101)))))</f>
      </c>
    </row>
    <row r="102" spans="1:22" ht="19" customHeight="1">
      <c r="A102" s="175"/>
      <c r="B102" s="231"/>
      <c r="C102" s="154"/>
      <c r="D102" s="154"/>
      <c r="E102" s="154"/>
      <c r="F102" s="271"/>
      <c r="G102" s="271"/>
      <c r="H102" s="272">
        <f>IF($E102="","",VLOOKUP($E102,'Data Mercado'!$A$7:$F$25,2,0))</f>
      </c>
      <c r="I102" s="164">
        <f>IF($E102="","",IF(H102&gt;$G102,($G102/H102)-1,""))</f>
      </c>
      <c r="J102" s="271">
        <f>IF($D102="","",IF(H102="","",IF(H102="ND","",IF($F102=0,"",IF($F102&gt;=H102,"",H102-$F102)))))</f>
      </c>
      <c r="K102" s="272">
        <f>IF($E102="","",VLOOKUP($E102,'Data Mercado'!$A$7:$F$25,3,0))</f>
      </c>
      <c r="L102" s="164">
        <f>IF($E102="","",IF(K102&gt;$G102,($G102/K102)-1,""))</f>
      </c>
      <c r="M102" s="271">
        <f>IF($D102="","",IF(K102="","",IF(K102="ND","",IF($F102=0,"",IF($F102&gt;=K102,"",K102-$F102)))))</f>
      </c>
      <c r="N102" s="272">
        <f>IF($E102="","",VLOOKUP($E102,'Data Mercado'!$A$7:$F$25,4,0))</f>
      </c>
      <c r="O102" s="164">
        <f>IF($E102="","",IF(N102&gt;$G102,($G102/N102)-1,""))</f>
      </c>
      <c r="P102" s="271">
        <f>IF($D102="","",IF(N102="","",IF(N102="ND","",IF($F102=0,"",IF($F102&gt;=N102,"",N102-$F102)))))</f>
      </c>
      <c r="Q102" s="272">
        <f>IF($E102="","",VLOOKUP($E102,'Data Mercado'!$A$7:$F$25,5,0))</f>
      </c>
      <c r="R102" s="164">
        <f>IF($E102="","",IF(Q102&gt;$G102,($G102/Q102)-1,""))</f>
      </c>
      <c r="S102" s="271">
        <f>IF($D102="","",IF(Q102="","",IF(Q102="ND","",IF($F102=0,"",IF($F102&gt;=Q102,"",Q102-$F102)))))</f>
      </c>
      <c r="T102" s="272">
        <f>IF($E102="","",VLOOKUP($E102,'Data Mercado'!$A$7:$F$25,6,0))</f>
      </c>
      <c r="U102" s="164">
        <f>IF($E102="","",IF(T102&gt;$G102,($G102/T102)-1,""))</f>
      </c>
      <c r="V102" s="271">
        <f>IF($D102="","",IF(T102="","",IF(T102="ND","",IF($F102=0,"",IF($F102&gt;=T102,"",T102-$F102)))))</f>
      </c>
    </row>
    <row r="103" spans="1:22" ht="19" customHeight="1">
      <c r="A103" s="175"/>
      <c r="B103" s="231"/>
      <c r="C103" s="154"/>
      <c r="D103" s="154"/>
      <c r="E103" s="154"/>
      <c r="F103" s="271"/>
      <c r="G103" s="271"/>
      <c r="H103" s="272">
        <f>IF($E103="","",VLOOKUP($E103,'Data Mercado'!$A$7:$F$25,2,0))</f>
      </c>
      <c r="I103" s="164">
        <f>IF($E103="","",IF(H103&gt;$G103,($G103/H103)-1,""))</f>
      </c>
      <c r="J103" s="271">
        <f>IF($D103="","",IF(H103="","",IF(H103="ND","",IF($F103=0,"",IF($F103&gt;=H103,"",H103-$F103)))))</f>
      </c>
      <c r="K103" s="272">
        <f>IF($E103="","",VLOOKUP($E103,'Data Mercado'!$A$7:$F$25,3,0))</f>
      </c>
      <c r="L103" s="164">
        <f>IF($E103="","",IF(K103&gt;$G103,($G103/K103)-1,""))</f>
      </c>
      <c r="M103" s="271">
        <f>IF($D103="","",IF(K103="","",IF(K103="ND","",IF($F103=0,"",IF($F103&gt;=K103,"",K103-$F103)))))</f>
      </c>
      <c r="N103" s="272">
        <f>IF($E103="","",VLOOKUP($E103,'Data Mercado'!$A$7:$F$25,4,0))</f>
      </c>
      <c r="O103" s="164">
        <f>IF($E103="","",IF(N103&gt;$G103,($G103/N103)-1,""))</f>
      </c>
      <c r="P103" s="271">
        <f>IF($D103="","",IF(N103="","",IF(N103="ND","",IF($F103=0,"",IF($F103&gt;=N103,"",N103-$F103)))))</f>
      </c>
      <c r="Q103" s="272">
        <f>IF($E103="","",VLOOKUP($E103,'Data Mercado'!$A$7:$F$25,5,0))</f>
      </c>
      <c r="R103" s="164">
        <f>IF($E103="","",IF(Q103&gt;$G103,($G103/Q103)-1,""))</f>
      </c>
      <c r="S103" s="271">
        <f>IF($D103="","",IF(Q103="","",IF(Q103="ND","",IF($F103=0,"",IF($F103&gt;=Q103,"",Q103-$F103)))))</f>
      </c>
      <c r="T103" s="272">
        <f>IF($E103="","",VLOOKUP($E103,'Data Mercado'!$A$7:$F$25,6,0))</f>
      </c>
      <c r="U103" s="164">
        <f>IF($E103="","",IF(T103&gt;$G103,($G103/T103)-1,""))</f>
      </c>
      <c r="V103" s="271">
        <f>IF($D103="","",IF(T103="","",IF(T103="ND","",IF($F103=0,"",IF($F103&gt;=T103,"",T103-$F103)))))</f>
      </c>
    </row>
    <row r="104" spans="1:22" ht="19" customHeight="1">
      <c r="A104" s="175"/>
      <c r="B104" s="231"/>
      <c r="C104" s="154"/>
      <c r="D104" s="154"/>
      <c r="E104" s="154"/>
      <c r="F104" s="271"/>
      <c r="G104" s="271"/>
      <c r="H104" s="272">
        <f>IF($E104="","",VLOOKUP($E104,'Data Mercado'!$A$7:$F$25,2,0))</f>
      </c>
      <c r="I104" s="164">
        <f>IF($E104="","",IF(H104&gt;$G104,($G104/H104)-1,""))</f>
      </c>
      <c r="J104" s="271">
        <f>IF($D104="","",IF(H104="","",IF(H104="ND","",IF($F104=0,"",IF($F104&gt;=H104,"",H104-$F104)))))</f>
      </c>
      <c r="K104" s="272">
        <f>IF($E104="","",VLOOKUP($E104,'Data Mercado'!$A$7:$F$25,3,0))</f>
      </c>
      <c r="L104" s="164">
        <f>IF($E104="","",IF(K104&gt;$G104,($G104/K104)-1,""))</f>
      </c>
      <c r="M104" s="271">
        <f>IF($D104="","",IF(K104="","",IF(K104="ND","",IF($F104=0,"",IF($F104&gt;=K104,"",K104-$F104)))))</f>
      </c>
      <c r="N104" s="272">
        <f>IF($E104="","",VLOOKUP($E104,'Data Mercado'!$A$7:$F$25,4,0))</f>
      </c>
      <c r="O104" s="164">
        <f>IF($E104="","",IF(N104&gt;$G104,($G104/N104)-1,""))</f>
      </c>
      <c r="P104" s="271">
        <f>IF($D104="","",IF(N104="","",IF(N104="ND","",IF($F104=0,"",IF($F104&gt;=N104,"",N104-$F104)))))</f>
      </c>
      <c r="Q104" s="272">
        <f>IF($E104="","",VLOOKUP($E104,'Data Mercado'!$A$7:$F$25,5,0))</f>
      </c>
      <c r="R104" s="164">
        <f>IF($E104="","",IF(Q104&gt;$G104,($G104/Q104)-1,""))</f>
      </c>
      <c r="S104" s="271">
        <f>IF($D104="","",IF(Q104="","",IF(Q104="ND","",IF($F104=0,"",IF($F104&gt;=Q104,"",Q104-$F104)))))</f>
      </c>
      <c r="T104" s="272">
        <f>IF($E104="","",VLOOKUP($E104,'Data Mercado'!$A$7:$F$25,6,0))</f>
      </c>
      <c r="U104" s="164">
        <f>IF($E104="","",IF(T104&gt;$G104,($G104/T104)-1,""))</f>
      </c>
      <c r="V104" s="271">
        <f>IF($D104="","",IF(T104="","",IF(T104="ND","",IF($F104=0,"",IF($F104&gt;=T104,"",T104-$F104)))))</f>
      </c>
    </row>
    <row r="105" spans="1:22" ht="19" customHeight="1">
      <c r="A105" s="175"/>
      <c r="B105" s="231"/>
      <c r="C105" s="154"/>
      <c r="D105" s="154"/>
      <c r="E105" s="154"/>
      <c r="F105" s="271"/>
      <c r="G105" s="271"/>
      <c r="H105" s="272">
        <f>IF($E105="","",VLOOKUP($E105,'Data Mercado'!$A$7:$F$25,2,0))</f>
      </c>
      <c r="I105" s="164">
        <f>IF($E105="","",IF(H105&gt;$G105,($G105/H105)-1,""))</f>
      </c>
      <c r="J105" s="271">
        <f>IF($D105="","",IF(H105="","",IF(H105="ND","",IF($F105=0,"",IF($F105&gt;=H105,"",H105-$F105)))))</f>
      </c>
      <c r="K105" s="272">
        <f>IF($E105="","",VLOOKUP($E105,'Data Mercado'!$A$7:$F$25,3,0))</f>
      </c>
      <c r="L105" s="164">
        <f>IF($E105="","",IF(K105&gt;$G105,($G105/K105)-1,""))</f>
      </c>
      <c r="M105" s="271">
        <f>IF($D105="","",IF(K105="","",IF(K105="ND","",IF($F105=0,"",IF($F105&gt;=K105,"",K105-$F105)))))</f>
      </c>
      <c r="N105" s="272">
        <f>IF($E105="","",VLOOKUP($E105,'Data Mercado'!$A$7:$F$25,4,0))</f>
      </c>
      <c r="O105" s="164">
        <f>IF($E105="","",IF(N105&gt;$G105,($G105/N105)-1,""))</f>
      </c>
      <c r="P105" s="271">
        <f>IF($D105="","",IF(N105="","",IF(N105="ND","",IF($F105=0,"",IF($F105&gt;=N105,"",N105-$F105)))))</f>
      </c>
      <c r="Q105" s="272">
        <f>IF($E105="","",VLOOKUP($E105,'Data Mercado'!$A$7:$F$25,5,0))</f>
      </c>
      <c r="R105" s="164">
        <f>IF($E105="","",IF(Q105&gt;$G105,($G105/Q105)-1,""))</f>
      </c>
      <c r="S105" s="271">
        <f>IF($D105="","",IF(Q105="","",IF(Q105="ND","",IF($F105=0,"",IF($F105&gt;=Q105,"",Q105-$F105)))))</f>
      </c>
      <c r="T105" s="272">
        <f>IF($E105="","",VLOOKUP($E105,'Data Mercado'!$A$7:$F$25,6,0))</f>
      </c>
      <c r="U105" s="164">
        <f>IF($E105="","",IF(T105&gt;$G105,($G105/T105)-1,""))</f>
      </c>
      <c r="V105" s="271">
        <f>IF($D105="","",IF(T105="","",IF(T105="ND","",IF($F105=0,"",IF($F105&gt;=T105,"",T105-$F105)))))</f>
      </c>
    </row>
    <row r="106" spans="1:22" ht="19" customHeight="1">
      <c r="A106" s="175"/>
      <c r="B106" s="231"/>
      <c r="C106" s="154"/>
      <c r="D106" s="154"/>
      <c r="E106" s="154"/>
      <c r="F106" s="271"/>
      <c r="G106" s="271"/>
      <c r="H106" s="272">
        <f>IF($E106="","",VLOOKUP($E106,'Data Mercado'!$A$7:$F$25,2,0))</f>
      </c>
      <c r="I106" s="164">
        <f>IF($E106="","",IF(H106&gt;$G106,($G106/H106)-1,""))</f>
      </c>
      <c r="J106" s="271">
        <f>IF($D106="","",IF(H106="","",IF(H106="ND","",IF($F106=0,"",IF($F106&gt;=H106,"",H106-$F106)))))</f>
      </c>
      <c r="K106" s="272">
        <f>IF($E106="","",VLOOKUP($E106,'Data Mercado'!$A$7:$F$25,3,0))</f>
      </c>
      <c r="L106" s="164">
        <f>IF($E106="","",IF(K106&gt;$G106,($G106/K106)-1,""))</f>
      </c>
      <c r="M106" s="271">
        <f>IF($D106="","",IF(K106="","",IF(K106="ND","",IF($F106=0,"",IF($F106&gt;=K106,"",K106-$F106)))))</f>
      </c>
      <c r="N106" s="272">
        <f>IF($E106="","",VLOOKUP($E106,'Data Mercado'!$A$7:$F$25,4,0))</f>
      </c>
      <c r="O106" s="164">
        <f>IF($E106="","",IF(N106&gt;$G106,($G106/N106)-1,""))</f>
      </c>
      <c r="P106" s="271">
        <f>IF($D106="","",IF(N106="","",IF(N106="ND","",IF($F106=0,"",IF($F106&gt;=N106,"",N106-$F106)))))</f>
      </c>
      <c r="Q106" s="272">
        <f>IF($E106="","",VLOOKUP($E106,'Data Mercado'!$A$7:$F$25,5,0))</f>
      </c>
      <c r="R106" s="164">
        <f>IF($E106="","",IF(Q106&gt;$G106,($G106/Q106)-1,""))</f>
      </c>
      <c r="S106" s="271">
        <f>IF($D106="","",IF(Q106="","",IF(Q106="ND","",IF($F106=0,"",IF($F106&gt;=Q106,"",Q106-$F106)))))</f>
      </c>
      <c r="T106" s="272">
        <f>IF($E106="","",VLOOKUP($E106,'Data Mercado'!$A$7:$F$25,6,0))</f>
      </c>
      <c r="U106" s="164">
        <f>IF($E106="","",IF(T106&gt;$G106,($G106/T106)-1,""))</f>
      </c>
      <c r="V106" s="271">
        <f>IF($D106="","",IF(T106="","",IF(T106="ND","",IF($F106=0,"",IF($F106&gt;=T106,"",T106-$F106)))))</f>
      </c>
    </row>
    <row r="107" spans="1:22" ht="19" customHeight="1">
      <c r="A107" s="175"/>
      <c r="B107" s="231"/>
      <c r="C107" s="154"/>
      <c r="D107" s="154"/>
      <c r="E107" s="154"/>
      <c r="F107" s="271"/>
      <c r="G107" s="271"/>
      <c r="H107" s="272">
        <f>IF($E107="","",VLOOKUP($E107,'Data Mercado'!$A$7:$F$25,2,0))</f>
      </c>
      <c r="I107" s="164">
        <f>IF($E107="","",IF(H107&gt;$G107,($G107/H107)-1,""))</f>
      </c>
      <c r="J107" s="271">
        <f>IF($D107="","",IF(H107="","",IF(H107="ND","",IF($F107=0,"",IF($F107&gt;=H107,"",H107-$F107)))))</f>
      </c>
      <c r="K107" s="272">
        <f>IF($E107="","",VLOOKUP($E107,'Data Mercado'!$A$7:$F$25,3,0))</f>
      </c>
      <c r="L107" s="164">
        <f>IF($E107="","",IF(K107&gt;$G107,($G107/K107)-1,""))</f>
      </c>
      <c r="M107" s="271">
        <f>IF($D107="","",IF(K107="","",IF(K107="ND","",IF($F107=0,"",IF($F107&gt;=K107,"",K107-$F107)))))</f>
      </c>
      <c r="N107" s="272">
        <f>IF($E107="","",VLOOKUP($E107,'Data Mercado'!$A$7:$F$25,4,0))</f>
      </c>
      <c r="O107" s="164">
        <f>IF($E107="","",IF(N107&gt;$G107,($G107/N107)-1,""))</f>
      </c>
      <c r="P107" s="271">
        <f>IF($D107="","",IF(N107="","",IF(N107="ND","",IF($F107=0,"",IF($F107&gt;=N107,"",N107-$F107)))))</f>
      </c>
      <c r="Q107" s="272">
        <f>IF($E107="","",VLOOKUP($E107,'Data Mercado'!$A$7:$F$25,5,0))</f>
      </c>
      <c r="R107" s="164">
        <f>IF($E107="","",IF(Q107&gt;$G107,($G107/Q107)-1,""))</f>
      </c>
      <c r="S107" s="271">
        <f>IF($D107="","",IF(Q107="","",IF(Q107="ND","",IF($F107=0,"",IF($F107&gt;=Q107,"",Q107-$F107)))))</f>
      </c>
      <c r="T107" s="272">
        <f>IF($E107="","",VLOOKUP($E107,'Data Mercado'!$A$7:$F$25,6,0))</f>
      </c>
      <c r="U107" s="164">
        <f>IF($E107="","",IF(T107&gt;$G107,($G107/T107)-1,""))</f>
      </c>
      <c r="V107" s="271">
        <f>IF($D107="","",IF(T107="","",IF(T107="ND","",IF($F107=0,"",IF($F107&gt;=T107,"",T107-$F107)))))</f>
      </c>
    </row>
    <row r="108" spans="1:22" ht="19" customHeight="1">
      <c r="A108" s="175"/>
      <c r="B108" s="231"/>
      <c r="C108" s="154"/>
      <c r="D108" s="154"/>
      <c r="E108" s="154"/>
      <c r="F108" s="271"/>
      <c r="G108" s="271"/>
      <c r="H108" s="272">
        <f>IF($E108="","",VLOOKUP($E108,'Data Mercado'!$A$7:$F$25,2,0))</f>
      </c>
      <c r="I108" s="164">
        <f>IF($E108="","",IF(H108&gt;$G108,($G108/H108)-1,""))</f>
      </c>
      <c r="J108" s="271">
        <f>IF($D108="","",IF(H108="","",IF(H108="ND","",IF($F108=0,"",IF($F108&gt;=H108,"",H108-$F108)))))</f>
      </c>
      <c r="K108" s="272">
        <f>IF($E108="","",VLOOKUP($E108,'Data Mercado'!$A$7:$F$25,3,0))</f>
      </c>
      <c r="L108" s="164">
        <f>IF($E108="","",IF(K108&gt;$G108,($G108/K108)-1,""))</f>
      </c>
      <c r="M108" s="271">
        <f>IF($D108="","",IF(K108="","",IF(K108="ND","",IF($F108=0,"",IF($F108&gt;=K108,"",K108-$F108)))))</f>
      </c>
      <c r="N108" s="272">
        <f>IF($E108="","",VLOOKUP($E108,'Data Mercado'!$A$7:$F$25,4,0))</f>
      </c>
      <c r="O108" s="164">
        <f>IF($E108="","",IF(N108&gt;$G108,($G108/N108)-1,""))</f>
      </c>
      <c r="P108" s="271">
        <f>IF($D108="","",IF(N108="","",IF(N108="ND","",IF($F108=0,"",IF($F108&gt;=N108,"",N108-$F108)))))</f>
      </c>
      <c r="Q108" s="272">
        <f>IF($E108="","",VLOOKUP($E108,'Data Mercado'!$A$7:$F$25,5,0))</f>
      </c>
      <c r="R108" s="164">
        <f>IF($E108="","",IF(Q108&gt;$G108,($G108/Q108)-1,""))</f>
      </c>
      <c r="S108" s="271">
        <f>IF($D108="","",IF(Q108="","",IF(Q108="ND","",IF($F108=0,"",IF($F108&gt;=Q108,"",Q108-$F108)))))</f>
      </c>
      <c r="T108" s="272">
        <f>IF($E108="","",VLOOKUP($E108,'Data Mercado'!$A$7:$F$25,6,0))</f>
      </c>
      <c r="U108" s="164">
        <f>IF($E108="","",IF(T108&gt;$G108,($G108/T108)-1,""))</f>
      </c>
      <c r="V108" s="271">
        <f>IF($D108="","",IF(T108="","",IF(T108="ND","",IF($F108=0,"",IF($F108&gt;=T108,"",T108-$F108)))))</f>
      </c>
    </row>
    <row r="109" spans="1:22" ht="19" customHeight="1">
      <c r="A109" s="175"/>
      <c r="B109" s="231"/>
      <c r="C109" s="154"/>
      <c r="D109" s="154"/>
      <c r="E109" s="154"/>
      <c r="F109" s="271"/>
      <c r="G109" s="271"/>
      <c r="H109" s="272">
        <f>IF($E109="","",VLOOKUP($E109,'Data Mercado'!$A$7:$F$25,2,0))</f>
      </c>
      <c r="I109" s="164">
        <f>IF($E109="","",IF(H109&gt;$G109,($G109/H109)-1,""))</f>
      </c>
      <c r="J109" s="271">
        <f>IF($D109="","",IF(H109="","",IF(H109="ND","",IF($F109=0,"",IF($F109&gt;=H109,"",H109-$F109)))))</f>
      </c>
      <c r="K109" s="272">
        <f>IF($E109="","",VLOOKUP($E109,'Data Mercado'!$A$7:$F$25,3,0))</f>
      </c>
      <c r="L109" s="164">
        <f>IF($E109="","",IF(K109&gt;$G109,($G109/K109)-1,""))</f>
      </c>
      <c r="M109" s="271">
        <f>IF($D109="","",IF(K109="","",IF(K109="ND","",IF($F109=0,"",IF($F109&gt;=K109,"",K109-$F109)))))</f>
      </c>
      <c r="N109" s="272">
        <f>IF($E109="","",VLOOKUP($E109,'Data Mercado'!$A$7:$F$25,4,0))</f>
      </c>
      <c r="O109" s="164">
        <f>IF($E109="","",IF(N109&gt;$G109,($G109/N109)-1,""))</f>
      </c>
      <c r="P109" s="271">
        <f>IF($D109="","",IF(N109="","",IF(N109="ND","",IF($F109=0,"",IF($F109&gt;=N109,"",N109-$F109)))))</f>
      </c>
      <c r="Q109" s="272">
        <f>IF($E109="","",VLOOKUP($E109,'Data Mercado'!$A$7:$F$25,5,0))</f>
      </c>
      <c r="R109" s="164">
        <f>IF($E109="","",IF(Q109&gt;$G109,($G109/Q109)-1,""))</f>
      </c>
      <c r="S109" s="271">
        <f>IF($D109="","",IF(Q109="","",IF(Q109="ND","",IF($F109=0,"",IF($F109&gt;=Q109,"",Q109-$F109)))))</f>
      </c>
      <c r="T109" s="272">
        <f>IF($E109="","",VLOOKUP($E109,'Data Mercado'!$A$7:$F$25,6,0))</f>
      </c>
      <c r="U109" s="164">
        <f>IF($E109="","",IF(T109&gt;$G109,($G109/T109)-1,""))</f>
      </c>
      <c r="V109" s="271">
        <f>IF($D109="","",IF(T109="","",IF(T109="ND","",IF($F109=0,"",IF($F109&gt;=T109,"",T109-$F109)))))</f>
      </c>
    </row>
    <row r="110" spans="1:22" ht="19" customHeight="1">
      <c r="A110" s="175"/>
      <c r="B110" s="231"/>
      <c r="C110" s="154"/>
      <c r="D110" s="154"/>
      <c r="E110" s="154"/>
      <c r="F110" s="271"/>
      <c r="G110" s="271"/>
      <c r="H110" s="272">
        <f>IF($E110="","",VLOOKUP($E110,'Data Mercado'!$A$7:$F$25,2,0))</f>
      </c>
      <c r="I110" s="164">
        <f>IF($E110="","",IF(H110&gt;$G110,($G110/H110)-1,""))</f>
      </c>
      <c r="J110" s="271">
        <f>IF($D110="","",IF(H110="","",IF(H110="ND","",IF($F110=0,"",IF($F110&gt;=H110,"",H110-$F110)))))</f>
      </c>
      <c r="K110" s="272">
        <f>IF($E110="","",VLOOKUP($E110,'Data Mercado'!$A$7:$F$25,3,0))</f>
      </c>
      <c r="L110" s="164">
        <f>IF($E110="","",IF(K110&gt;$G110,($G110/K110)-1,""))</f>
      </c>
      <c r="M110" s="271">
        <f>IF($D110="","",IF(K110="","",IF(K110="ND","",IF($F110=0,"",IF($F110&gt;=K110,"",K110-$F110)))))</f>
      </c>
      <c r="N110" s="272">
        <f>IF($E110="","",VLOOKUP($E110,'Data Mercado'!$A$7:$F$25,4,0))</f>
      </c>
      <c r="O110" s="164">
        <f>IF($E110="","",IF(N110&gt;$G110,($G110/N110)-1,""))</f>
      </c>
      <c r="P110" s="271">
        <f>IF($D110="","",IF(N110="","",IF(N110="ND","",IF($F110=0,"",IF($F110&gt;=N110,"",N110-$F110)))))</f>
      </c>
      <c r="Q110" s="272">
        <f>IF($E110="","",VLOOKUP($E110,'Data Mercado'!$A$7:$F$25,5,0))</f>
      </c>
      <c r="R110" s="164">
        <f>IF($E110="","",IF(Q110&gt;$G110,($G110/Q110)-1,""))</f>
      </c>
      <c r="S110" s="271">
        <f>IF($D110="","",IF(Q110="","",IF(Q110="ND","",IF($F110=0,"",IF($F110&gt;=Q110,"",Q110-$F110)))))</f>
      </c>
      <c r="T110" s="272">
        <f>IF($E110="","",VLOOKUP($E110,'Data Mercado'!$A$7:$F$25,6,0))</f>
      </c>
      <c r="U110" s="164">
        <f>IF($E110="","",IF(T110&gt;$G110,($G110/T110)-1,""))</f>
      </c>
      <c r="V110" s="271">
        <f>IF($D110="","",IF(T110="","",IF(T110="ND","",IF($F110=0,"",IF($F110&gt;=T110,"",T110-$F110)))))</f>
      </c>
    </row>
    <row r="111" spans="1:22" ht="19" customHeight="1">
      <c r="A111" s="175"/>
      <c r="B111" s="231"/>
      <c r="C111" s="154"/>
      <c r="D111" s="154"/>
      <c r="E111" s="154"/>
      <c r="F111" s="271"/>
      <c r="G111" s="271"/>
      <c r="H111" s="272">
        <f>IF($E111="","",VLOOKUP($E111,'Data Mercado'!$A$7:$F$25,2,0))</f>
      </c>
      <c r="I111" s="164">
        <f>IF($E111="","",IF(H111&gt;$G111,($G111/H111)-1,""))</f>
      </c>
      <c r="J111" s="271">
        <f>IF($D111="","",IF(H111="","",IF(H111="ND","",IF($F111=0,"",IF($F111&gt;=H111,"",H111-$F111)))))</f>
      </c>
      <c r="K111" s="272">
        <f>IF($E111="","",VLOOKUP($E111,'Data Mercado'!$A$7:$F$25,3,0))</f>
      </c>
      <c r="L111" s="164">
        <f>IF($E111="","",IF(K111&gt;$G111,($G111/K111)-1,""))</f>
      </c>
      <c r="M111" s="271">
        <f>IF($D111="","",IF(K111="","",IF(K111="ND","",IF($F111=0,"",IF($F111&gt;=K111,"",K111-$F111)))))</f>
      </c>
      <c r="N111" s="272">
        <f>IF($E111="","",VLOOKUP($E111,'Data Mercado'!$A$7:$F$25,4,0))</f>
      </c>
      <c r="O111" s="164">
        <f>IF($E111="","",IF(N111&gt;$G111,($G111/N111)-1,""))</f>
      </c>
      <c r="P111" s="271">
        <f>IF($D111="","",IF(N111="","",IF(N111="ND","",IF($F111=0,"",IF($F111&gt;=N111,"",N111-$F111)))))</f>
      </c>
      <c r="Q111" s="272">
        <f>IF($E111="","",VLOOKUP($E111,'Data Mercado'!$A$7:$F$25,5,0))</f>
      </c>
      <c r="R111" s="164">
        <f>IF($E111="","",IF(Q111&gt;$G111,($G111/Q111)-1,""))</f>
      </c>
      <c r="S111" s="271">
        <f>IF($D111="","",IF(Q111="","",IF(Q111="ND","",IF($F111=0,"",IF($F111&gt;=Q111,"",Q111-$F111)))))</f>
      </c>
      <c r="T111" s="272">
        <f>IF($E111="","",VLOOKUP($E111,'Data Mercado'!$A$7:$F$25,6,0))</f>
      </c>
      <c r="U111" s="164">
        <f>IF($E111="","",IF(T111&gt;$G111,($G111/T111)-1,""))</f>
      </c>
      <c r="V111" s="271">
        <f>IF($D111="","",IF(T111="","",IF(T111="ND","",IF($F111=0,"",IF($F111&gt;=T111,"",T111-$F111)))))</f>
      </c>
    </row>
    <row r="112" spans="1:22" ht="19" customHeight="1">
      <c r="A112" s="175"/>
      <c r="B112" s="231"/>
      <c r="C112" s="154"/>
      <c r="D112" s="154"/>
      <c r="E112" s="154"/>
      <c r="F112" s="271"/>
      <c r="G112" s="271"/>
      <c r="H112" s="272">
        <f>IF($E112="","",VLOOKUP($E112,'Data Mercado'!$A$7:$F$25,2,0))</f>
      </c>
      <c r="I112" s="164">
        <f>IF($E112="","",IF(H112&gt;$G112,($G112/H112)-1,""))</f>
      </c>
      <c r="J112" s="271">
        <f>IF($D112="","",IF(H112="","",IF(H112="ND","",IF($F112=0,"",IF($F112&gt;=H112,"",H112-$F112)))))</f>
      </c>
      <c r="K112" s="272">
        <f>IF($E112="","",VLOOKUP($E112,'Data Mercado'!$A$7:$F$25,3,0))</f>
      </c>
      <c r="L112" s="164">
        <f>IF($E112="","",IF(K112&gt;$G112,($G112/K112)-1,""))</f>
      </c>
      <c r="M112" s="271">
        <f>IF($D112="","",IF(K112="","",IF(K112="ND","",IF($F112=0,"",IF($F112&gt;=K112,"",K112-$F112)))))</f>
      </c>
      <c r="N112" s="272">
        <f>IF($E112="","",VLOOKUP($E112,'Data Mercado'!$A$7:$F$25,4,0))</f>
      </c>
      <c r="O112" s="164">
        <f>IF($E112="","",IF(N112&gt;$G112,($G112/N112)-1,""))</f>
      </c>
      <c r="P112" s="271">
        <f>IF($D112="","",IF(N112="","",IF(N112="ND","",IF($F112=0,"",IF($F112&gt;=N112,"",N112-$F112)))))</f>
      </c>
      <c r="Q112" s="272">
        <f>IF($E112="","",VLOOKUP($E112,'Data Mercado'!$A$7:$F$25,5,0))</f>
      </c>
      <c r="R112" s="164">
        <f>IF($E112="","",IF(Q112&gt;$G112,($G112/Q112)-1,""))</f>
      </c>
      <c r="S112" s="271">
        <f>IF($D112="","",IF(Q112="","",IF(Q112="ND","",IF($F112=0,"",IF($F112&gt;=Q112,"",Q112-$F112)))))</f>
      </c>
      <c r="T112" s="272">
        <f>IF($E112="","",VLOOKUP($E112,'Data Mercado'!$A$7:$F$25,6,0))</f>
      </c>
      <c r="U112" s="164">
        <f>IF($E112="","",IF(T112&gt;$G112,($G112/T112)-1,""))</f>
      </c>
      <c r="V112" s="271">
        <f>IF($D112="","",IF(T112="","",IF(T112="ND","",IF($F112=0,"",IF($F112&gt;=T112,"",T112-$F112)))))</f>
      </c>
    </row>
    <row r="113" spans="1:22" ht="19" customHeight="1">
      <c r="A113" s="175"/>
      <c r="B113" s="231"/>
      <c r="C113" s="154"/>
      <c r="D113" s="154"/>
      <c r="E113" s="154"/>
      <c r="F113" s="271"/>
      <c r="G113" s="271"/>
      <c r="H113" s="272">
        <f>IF($E113="","",VLOOKUP($E113,'Data Mercado'!$A$7:$F$25,2,0))</f>
      </c>
      <c r="I113" s="164">
        <f>IF($E113="","",IF(H113&gt;$G113,($G113/H113)-1,""))</f>
      </c>
      <c r="J113" s="271">
        <f>IF($D113="","",IF(H113="","",IF(H113="ND","",IF($F113=0,"",IF($F113&gt;=H113,"",H113-$F113)))))</f>
      </c>
      <c r="K113" s="272">
        <f>IF($E113="","",VLOOKUP($E113,'Data Mercado'!$A$7:$F$25,3,0))</f>
      </c>
      <c r="L113" s="164">
        <f>IF($E113="","",IF(K113&gt;$G113,($G113/K113)-1,""))</f>
      </c>
      <c r="M113" s="271">
        <f>IF($D113="","",IF(K113="","",IF(K113="ND","",IF($F113=0,"",IF($F113&gt;=K113,"",K113-$F113)))))</f>
      </c>
      <c r="N113" s="272">
        <f>IF($E113="","",VLOOKUP($E113,'Data Mercado'!$A$7:$F$25,4,0))</f>
      </c>
      <c r="O113" s="164">
        <f>IF($E113="","",IF(N113&gt;$G113,($G113/N113)-1,""))</f>
      </c>
      <c r="P113" s="271">
        <f>IF($D113="","",IF(N113="","",IF(N113="ND","",IF($F113=0,"",IF($F113&gt;=N113,"",N113-$F113)))))</f>
      </c>
      <c r="Q113" s="272">
        <f>IF($E113="","",VLOOKUP($E113,'Data Mercado'!$A$7:$F$25,5,0))</f>
      </c>
      <c r="R113" s="164">
        <f>IF($E113="","",IF(Q113&gt;$G113,($G113/Q113)-1,""))</f>
      </c>
      <c r="S113" s="271">
        <f>IF($D113="","",IF(Q113="","",IF(Q113="ND","",IF($F113=0,"",IF($F113&gt;=Q113,"",Q113-$F113)))))</f>
      </c>
      <c r="T113" s="272">
        <f>IF($E113="","",VLOOKUP($E113,'Data Mercado'!$A$7:$F$25,6,0))</f>
      </c>
      <c r="U113" s="164">
        <f>IF($E113="","",IF(T113&gt;$G113,($G113/T113)-1,""))</f>
      </c>
      <c r="V113" s="271">
        <f>IF($D113="","",IF(T113="","",IF(T113="ND","",IF($F113=0,"",IF($F113&gt;=T113,"",T113-$F113)))))</f>
      </c>
    </row>
    <row r="114" spans="1:22" ht="19" customHeight="1">
      <c r="A114" s="175"/>
      <c r="B114" s="231"/>
      <c r="C114" s="154"/>
      <c r="D114" s="154"/>
      <c r="E114" s="154"/>
      <c r="F114" s="271"/>
      <c r="G114" s="271"/>
      <c r="H114" s="272">
        <f>IF($E114="","",VLOOKUP($E114,'Data Mercado'!$A$7:$F$25,2,0))</f>
      </c>
      <c r="I114" s="164">
        <f>IF($E114="","",IF(H114&gt;$G114,($G114/H114)-1,""))</f>
      </c>
      <c r="J114" s="271">
        <f>IF($D114="","",IF(H114="","",IF(H114="ND","",IF($F114=0,"",IF($F114&gt;=H114,"",H114-$F114)))))</f>
      </c>
      <c r="K114" s="272">
        <f>IF($E114="","",VLOOKUP($E114,'Data Mercado'!$A$7:$F$25,3,0))</f>
      </c>
      <c r="L114" s="164">
        <f>IF($E114="","",IF(K114&gt;$G114,($G114/K114)-1,""))</f>
      </c>
      <c r="M114" s="271">
        <f>IF($D114="","",IF(K114="","",IF(K114="ND","",IF($F114=0,"",IF($F114&gt;=K114,"",K114-$F114)))))</f>
      </c>
      <c r="N114" s="272">
        <f>IF($E114="","",VLOOKUP($E114,'Data Mercado'!$A$7:$F$25,4,0))</f>
      </c>
      <c r="O114" s="164">
        <f>IF($E114="","",IF(N114&gt;$G114,($G114/N114)-1,""))</f>
      </c>
      <c r="P114" s="271">
        <f>IF($D114="","",IF(N114="","",IF(N114="ND","",IF($F114=0,"",IF($F114&gt;=N114,"",N114-$F114)))))</f>
      </c>
      <c r="Q114" s="272">
        <f>IF($E114="","",VLOOKUP($E114,'Data Mercado'!$A$7:$F$25,5,0))</f>
      </c>
      <c r="R114" s="164">
        <f>IF($E114="","",IF(Q114&gt;$G114,($G114/Q114)-1,""))</f>
      </c>
      <c r="S114" s="271">
        <f>IF($D114="","",IF(Q114="","",IF(Q114="ND","",IF($F114=0,"",IF($F114&gt;=Q114,"",Q114-$F114)))))</f>
      </c>
      <c r="T114" s="272">
        <f>IF($E114="","",VLOOKUP($E114,'Data Mercado'!$A$7:$F$25,6,0))</f>
      </c>
      <c r="U114" s="164">
        <f>IF($E114="","",IF(T114&gt;$G114,($G114/T114)-1,""))</f>
      </c>
      <c r="V114" s="271">
        <f>IF($D114="","",IF(T114="","",IF(T114="ND","",IF($F114=0,"",IF($F114&gt;=T114,"",T114-$F114)))))</f>
      </c>
    </row>
    <row r="115" spans="1:22" ht="19" customHeight="1">
      <c r="A115" s="175"/>
      <c r="B115" s="231"/>
      <c r="C115" s="154"/>
      <c r="D115" s="154"/>
      <c r="E115" s="154"/>
      <c r="F115" s="271"/>
      <c r="G115" s="271"/>
      <c r="H115" s="272">
        <f>IF($E115="","",VLOOKUP($E115,'Data Mercado'!$A$7:$F$25,2,0))</f>
      </c>
      <c r="I115" s="164">
        <f>IF($E115="","",IF(H115&gt;$G115,($G115/H115)-1,""))</f>
      </c>
      <c r="J115" s="271">
        <f>IF($D115="","",IF(H115="","",IF(H115="ND","",IF($F115=0,"",IF($F115&gt;=H115,"",H115-$F115)))))</f>
      </c>
      <c r="K115" s="272">
        <f>IF($E115="","",VLOOKUP($E115,'Data Mercado'!$A$7:$F$25,3,0))</f>
      </c>
      <c r="L115" s="164">
        <f>IF($E115="","",IF(K115&gt;$G115,($G115/K115)-1,""))</f>
      </c>
      <c r="M115" s="271">
        <f>IF($D115="","",IF(K115="","",IF(K115="ND","",IF($F115=0,"",IF($F115&gt;=K115,"",K115-$F115)))))</f>
      </c>
      <c r="N115" s="272">
        <f>IF($E115="","",VLOOKUP($E115,'Data Mercado'!$A$7:$F$25,4,0))</f>
      </c>
      <c r="O115" s="164">
        <f>IF($E115="","",IF(N115&gt;$G115,($G115/N115)-1,""))</f>
      </c>
      <c r="P115" s="271">
        <f>IF($D115="","",IF(N115="","",IF(N115="ND","",IF($F115=0,"",IF($F115&gt;=N115,"",N115-$F115)))))</f>
      </c>
      <c r="Q115" s="272">
        <f>IF($E115="","",VLOOKUP($E115,'Data Mercado'!$A$7:$F$25,5,0))</f>
      </c>
      <c r="R115" s="164">
        <f>IF($E115="","",IF(Q115&gt;$G115,($G115/Q115)-1,""))</f>
      </c>
      <c r="S115" s="271">
        <f>IF($D115="","",IF(Q115="","",IF(Q115="ND","",IF($F115=0,"",IF($F115&gt;=Q115,"",Q115-$F115)))))</f>
      </c>
      <c r="T115" s="272">
        <f>IF($E115="","",VLOOKUP($E115,'Data Mercado'!$A$7:$F$25,6,0))</f>
      </c>
      <c r="U115" s="164">
        <f>IF($E115="","",IF(T115&gt;$G115,($G115/T115)-1,""))</f>
      </c>
      <c r="V115" s="271">
        <f>IF($D115="","",IF(T115="","",IF(T115="ND","",IF($F115=0,"",IF($F115&gt;=T115,"",T115-$F115)))))</f>
      </c>
    </row>
    <row r="116" spans="1:22" ht="19" customHeight="1">
      <c r="A116" s="175"/>
      <c r="B116" s="231"/>
      <c r="C116" s="154"/>
      <c r="D116" s="154"/>
      <c r="E116" s="154"/>
      <c r="F116" s="271"/>
      <c r="G116" s="271"/>
      <c r="H116" s="272">
        <f>IF($E116="","",VLOOKUP($E116,'Data Mercado'!$A$7:$F$25,2,0))</f>
      </c>
      <c r="I116" s="164">
        <f>IF($E116="","",IF(H116&gt;$G116,($G116/H116)-1,""))</f>
      </c>
      <c r="J116" s="271">
        <f>IF($D116="","",IF(H116="","",IF(H116="ND","",IF($F116=0,"",IF($F116&gt;=H116,"",H116-$F116)))))</f>
      </c>
      <c r="K116" s="272">
        <f>IF($E116="","",VLOOKUP($E116,'Data Mercado'!$A$7:$F$25,3,0))</f>
      </c>
      <c r="L116" s="164">
        <f>IF($E116="","",IF(K116&gt;$G116,($G116/K116)-1,""))</f>
      </c>
      <c r="M116" s="271">
        <f>IF($D116="","",IF(K116="","",IF(K116="ND","",IF($F116=0,"",IF($F116&gt;=K116,"",K116-$F116)))))</f>
      </c>
      <c r="N116" s="272">
        <f>IF($E116="","",VLOOKUP($E116,'Data Mercado'!$A$7:$F$25,4,0))</f>
      </c>
      <c r="O116" s="164">
        <f>IF($E116="","",IF(N116&gt;$G116,($G116/N116)-1,""))</f>
      </c>
      <c r="P116" s="271">
        <f>IF($D116="","",IF(N116="","",IF(N116="ND","",IF($F116=0,"",IF($F116&gt;=N116,"",N116-$F116)))))</f>
      </c>
      <c r="Q116" s="272">
        <f>IF($E116="","",VLOOKUP($E116,'Data Mercado'!$A$7:$F$25,5,0))</f>
      </c>
      <c r="R116" s="164">
        <f>IF($E116="","",IF(Q116&gt;$G116,($G116/Q116)-1,""))</f>
      </c>
      <c r="S116" s="271">
        <f>IF($D116="","",IF(Q116="","",IF(Q116="ND","",IF($F116=0,"",IF($F116&gt;=Q116,"",Q116-$F116)))))</f>
      </c>
      <c r="T116" s="272">
        <f>IF($E116="","",VLOOKUP($E116,'Data Mercado'!$A$7:$F$25,6,0))</f>
      </c>
      <c r="U116" s="164">
        <f>IF($E116="","",IF(T116&gt;$G116,($G116/T116)-1,""))</f>
      </c>
      <c r="V116" s="271">
        <f>IF($D116="","",IF(T116="","",IF(T116="ND","",IF($F116=0,"",IF($F116&gt;=T116,"",T116-$F116)))))</f>
      </c>
    </row>
    <row r="117" spans="1:22" ht="19" customHeight="1">
      <c r="A117" s="175"/>
      <c r="B117" s="231"/>
      <c r="C117" s="154"/>
      <c r="D117" s="154"/>
      <c r="E117" s="154"/>
      <c r="F117" s="271"/>
      <c r="G117" s="271"/>
      <c r="H117" s="272">
        <f>IF($E117="","",VLOOKUP($E117,'Data Mercado'!$A$7:$F$25,2,0))</f>
      </c>
      <c r="I117" s="164">
        <f>IF($E117="","",IF(H117&gt;$G117,($G117/H117)-1,""))</f>
      </c>
      <c r="J117" s="271">
        <f>IF($D117="","",IF(H117="","",IF(H117="ND","",IF($F117=0,"",IF($F117&gt;=H117,"",H117-$F117)))))</f>
      </c>
      <c r="K117" s="272">
        <f>IF($E117="","",VLOOKUP($E117,'Data Mercado'!$A$7:$F$25,3,0))</f>
      </c>
      <c r="L117" s="164">
        <f>IF($E117="","",IF(K117&gt;$G117,($G117/K117)-1,""))</f>
      </c>
      <c r="M117" s="271">
        <f>IF($D117="","",IF(K117="","",IF(K117="ND","",IF($F117=0,"",IF($F117&gt;=K117,"",K117-$F117)))))</f>
      </c>
      <c r="N117" s="272">
        <f>IF($E117="","",VLOOKUP($E117,'Data Mercado'!$A$7:$F$25,4,0))</f>
      </c>
      <c r="O117" s="164">
        <f>IF($E117="","",IF(N117&gt;$G117,($G117/N117)-1,""))</f>
      </c>
      <c r="P117" s="271">
        <f>IF($D117="","",IF(N117="","",IF(N117="ND","",IF($F117=0,"",IF($F117&gt;=N117,"",N117-$F117)))))</f>
      </c>
      <c r="Q117" s="272">
        <f>IF($E117="","",VLOOKUP($E117,'Data Mercado'!$A$7:$F$25,5,0))</f>
      </c>
      <c r="R117" s="164">
        <f>IF($E117="","",IF(Q117&gt;$G117,($G117/Q117)-1,""))</f>
      </c>
      <c r="S117" s="271">
        <f>IF($D117="","",IF(Q117="","",IF(Q117="ND","",IF($F117=0,"",IF($F117&gt;=Q117,"",Q117-$F117)))))</f>
      </c>
      <c r="T117" s="272">
        <f>IF($E117="","",VLOOKUP($E117,'Data Mercado'!$A$7:$F$25,6,0))</f>
      </c>
      <c r="U117" s="164">
        <f>IF($E117="","",IF(T117&gt;$G117,($G117/T117)-1,""))</f>
      </c>
      <c r="V117" s="271">
        <f>IF($D117="","",IF(T117="","",IF(T117="ND","",IF($F117=0,"",IF($F117&gt;=T117,"",T117-$F117)))))</f>
      </c>
    </row>
    <row r="118" spans="1:22" ht="19" customHeight="1">
      <c r="A118" s="175"/>
      <c r="B118" s="231"/>
      <c r="C118" s="154"/>
      <c r="D118" s="154"/>
      <c r="E118" s="154"/>
      <c r="F118" s="271"/>
      <c r="G118" s="271"/>
      <c r="H118" s="272">
        <f>IF($E118="","",VLOOKUP($E118,'Data Mercado'!$A$7:$F$25,2,0))</f>
      </c>
      <c r="I118" s="164">
        <f>IF($E118="","",IF(H118&gt;$G118,($G118/H118)-1,""))</f>
      </c>
      <c r="J118" s="271">
        <f>IF($D118="","",IF(H118="","",IF(H118="ND","",IF($F118=0,"",IF($F118&gt;=H118,"",H118-$F118)))))</f>
      </c>
      <c r="K118" s="272">
        <f>IF($E118="","",VLOOKUP($E118,'Data Mercado'!$A$7:$F$25,3,0))</f>
      </c>
      <c r="L118" s="164">
        <f>IF($E118="","",IF(K118&gt;$G118,($G118/K118)-1,""))</f>
      </c>
      <c r="M118" s="271">
        <f>IF($D118="","",IF(K118="","",IF(K118="ND","",IF($F118=0,"",IF($F118&gt;=K118,"",K118-$F118)))))</f>
      </c>
      <c r="N118" s="272">
        <f>IF($E118="","",VLOOKUP($E118,'Data Mercado'!$A$7:$F$25,4,0))</f>
      </c>
      <c r="O118" s="164">
        <f>IF($E118="","",IF(N118&gt;$G118,($G118/N118)-1,""))</f>
      </c>
      <c r="P118" s="271">
        <f>IF($D118="","",IF(N118="","",IF(N118="ND","",IF($F118=0,"",IF($F118&gt;=N118,"",N118-$F118)))))</f>
      </c>
      <c r="Q118" s="272">
        <f>IF($E118="","",VLOOKUP($E118,'Data Mercado'!$A$7:$F$25,5,0))</f>
      </c>
      <c r="R118" s="164">
        <f>IF($E118="","",IF(Q118&gt;$G118,($G118/Q118)-1,""))</f>
      </c>
      <c r="S118" s="271">
        <f>IF($D118="","",IF(Q118="","",IF(Q118="ND","",IF($F118=0,"",IF($F118&gt;=Q118,"",Q118-$F118)))))</f>
      </c>
      <c r="T118" s="272">
        <f>IF($E118="","",VLOOKUP($E118,'Data Mercado'!$A$7:$F$25,6,0))</f>
      </c>
      <c r="U118" s="164">
        <f>IF($E118="","",IF(T118&gt;$G118,($G118/T118)-1,""))</f>
      </c>
      <c r="V118" s="271">
        <f>IF($D118="","",IF(T118="","",IF(T118="ND","",IF($F118=0,"",IF($F118&gt;=T118,"",T118-$F118)))))</f>
      </c>
    </row>
    <row r="119" spans="1:22" ht="19" customHeight="1">
      <c r="A119" s="175"/>
      <c r="B119" s="231"/>
      <c r="C119" s="154"/>
      <c r="D119" s="154"/>
      <c r="E119" s="154"/>
      <c r="F119" s="271"/>
      <c r="G119" s="271"/>
      <c r="H119" s="272">
        <f>IF($E119="","",VLOOKUP($E119,'Data Mercado'!$A$7:$F$25,2,0))</f>
      </c>
      <c r="I119" s="164">
        <f>IF($E119="","",IF(H119&gt;$G119,($G119/H119)-1,""))</f>
      </c>
      <c r="J119" s="271">
        <f>IF($D119="","",IF(H119="","",IF(H119="ND","",IF($F119=0,"",IF($F119&gt;=H119,"",H119-$F119)))))</f>
      </c>
      <c r="K119" s="272">
        <f>IF($E119="","",VLOOKUP($E119,'Data Mercado'!$A$7:$F$25,3,0))</f>
      </c>
      <c r="L119" s="164">
        <f>IF($E119="","",IF(K119&gt;$G119,($G119/K119)-1,""))</f>
      </c>
      <c r="M119" s="271">
        <f>IF($D119="","",IF(K119="","",IF(K119="ND","",IF($F119=0,"",IF($F119&gt;=K119,"",K119-$F119)))))</f>
      </c>
      <c r="N119" s="272">
        <f>IF($E119="","",VLOOKUP($E119,'Data Mercado'!$A$7:$F$25,4,0))</f>
      </c>
      <c r="O119" s="164">
        <f>IF($E119="","",IF(N119&gt;$G119,($G119/N119)-1,""))</f>
      </c>
      <c r="P119" s="271">
        <f>IF($D119="","",IF(N119="","",IF(N119="ND","",IF($F119=0,"",IF($F119&gt;=N119,"",N119-$F119)))))</f>
      </c>
      <c r="Q119" s="272">
        <f>IF($E119="","",VLOOKUP($E119,'Data Mercado'!$A$7:$F$25,5,0))</f>
      </c>
      <c r="R119" s="164">
        <f>IF($E119="","",IF(Q119&gt;$G119,($G119/Q119)-1,""))</f>
      </c>
      <c r="S119" s="271">
        <f>IF($D119="","",IF(Q119="","",IF(Q119="ND","",IF($F119=0,"",IF($F119&gt;=Q119,"",Q119-$F119)))))</f>
      </c>
      <c r="T119" s="272">
        <f>IF($E119="","",VLOOKUP($E119,'Data Mercado'!$A$7:$F$25,6,0))</f>
      </c>
      <c r="U119" s="164">
        <f>IF($E119="","",IF(T119&gt;$G119,($G119/T119)-1,""))</f>
      </c>
      <c r="V119" s="271">
        <f>IF($D119="","",IF(T119="","",IF(T119="ND","",IF($F119=0,"",IF($F119&gt;=T119,"",T119-$F119)))))</f>
      </c>
    </row>
    <row r="120" spans="1:22" ht="19" customHeight="1">
      <c r="A120" s="175"/>
      <c r="B120" s="231"/>
      <c r="C120" s="154"/>
      <c r="D120" s="154"/>
      <c r="E120" s="154"/>
      <c r="F120" s="271"/>
      <c r="G120" s="271"/>
      <c r="H120" s="272">
        <f>IF($E120="","",VLOOKUP($E120,'Data Mercado'!$A$7:$F$25,2,0))</f>
      </c>
      <c r="I120" s="164">
        <f>IF($E120="","",IF(H120&gt;$G120,($G120/H120)-1,""))</f>
      </c>
      <c r="J120" s="271">
        <f>IF($D120="","",IF(H120="","",IF(H120="ND","",IF($F120=0,"",IF($F120&gt;=H120,"",H120-$F120)))))</f>
      </c>
      <c r="K120" s="272">
        <f>IF($E120="","",VLOOKUP($E120,'Data Mercado'!$A$7:$F$25,3,0))</f>
      </c>
      <c r="L120" s="164">
        <f>IF($E120="","",IF(K120&gt;$G120,($G120/K120)-1,""))</f>
      </c>
      <c r="M120" s="271">
        <f>IF($D120="","",IF(K120="","",IF(K120="ND","",IF($F120=0,"",IF($F120&gt;=K120,"",K120-$F120)))))</f>
      </c>
      <c r="N120" s="272">
        <f>IF($E120="","",VLOOKUP($E120,'Data Mercado'!$A$7:$F$25,4,0))</f>
      </c>
      <c r="O120" s="164">
        <f>IF($E120="","",IF(N120&gt;$G120,($G120/N120)-1,""))</f>
      </c>
      <c r="P120" s="271">
        <f>IF($D120="","",IF(N120="","",IF(N120="ND","",IF($F120=0,"",IF($F120&gt;=N120,"",N120-$F120)))))</f>
      </c>
      <c r="Q120" s="272">
        <f>IF($E120="","",VLOOKUP($E120,'Data Mercado'!$A$7:$F$25,5,0))</f>
      </c>
      <c r="R120" s="164">
        <f>IF($E120="","",IF(Q120&gt;$G120,($G120/Q120)-1,""))</f>
      </c>
      <c r="S120" s="271">
        <f>IF($D120="","",IF(Q120="","",IF(Q120="ND","",IF($F120=0,"",IF($F120&gt;=Q120,"",Q120-$F120)))))</f>
      </c>
      <c r="T120" s="272">
        <f>IF($E120="","",VLOOKUP($E120,'Data Mercado'!$A$7:$F$25,6,0))</f>
      </c>
      <c r="U120" s="164">
        <f>IF($E120="","",IF(T120&gt;$G120,($G120/T120)-1,""))</f>
      </c>
      <c r="V120" s="271">
        <f>IF($D120="","",IF(T120="","",IF(T120="ND","",IF($F120=0,"",IF($F120&gt;=T120,"",T120-$F120)))))</f>
      </c>
    </row>
    <row r="121" spans="1:22" ht="19" customHeight="1">
      <c r="A121" s="175"/>
      <c r="B121" s="231"/>
      <c r="C121" s="154"/>
      <c r="D121" s="154"/>
      <c r="E121" s="154"/>
      <c r="F121" s="271"/>
      <c r="G121" s="271"/>
      <c r="H121" s="272">
        <f>IF($E121="","",VLOOKUP($E121,'Data Mercado'!$A$7:$F$25,2,0))</f>
      </c>
      <c r="I121" s="164">
        <f>IF($E121="","",IF(H121&gt;$G121,($G121/H121)-1,""))</f>
      </c>
      <c r="J121" s="271">
        <f>IF($D121="","",IF(H121="","",IF(H121="ND","",IF($F121=0,"",IF($F121&gt;=H121,"",H121-$F121)))))</f>
      </c>
      <c r="K121" s="272">
        <f>IF($E121="","",VLOOKUP($E121,'Data Mercado'!$A$7:$F$25,3,0))</f>
      </c>
      <c r="L121" s="164">
        <f>IF($E121="","",IF(K121&gt;$G121,($G121/K121)-1,""))</f>
      </c>
      <c r="M121" s="271">
        <f>IF($D121="","",IF(K121="","",IF(K121="ND","",IF($F121=0,"",IF($F121&gt;=K121,"",K121-$F121)))))</f>
      </c>
      <c r="N121" s="272">
        <f>IF($E121="","",VLOOKUP($E121,'Data Mercado'!$A$7:$F$25,4,0))</f>
      </c>
      <c r="O121" s="164">
        <f>IF($E121="","",IF(N121&gt;$G121,($G121/N121)-1,""))</f>
      </c>
      <c r="P121" s="271">
        <f>IF($D121="","",IF(N121="","",IF(N121="ND","",IF($F121=0,"",IF($F121&gt;=N121,"",N121-$F121)))))</f>
      </c>
      <c r="Q121" s="272">
        <f>IF($E121="","",VLOOKUP($E121,'Data Mercado'!$A$7:$F$25,5,0))</f>
      </c>
      <c r="R121" s="164">
        <f>IF($E121="","",IF(Q121&gt;$G121,($G121/Q121)-1,""))</f>
      </c>
      <c r="S121" s="271">
        <f>IF($D121="","",IF(Q121="","",IF(Q121="ND","",IF($F121=0,"",IF($F121&gt;=Q121,"",Q121-$F121)))))</f>
      </c>
      <c r="T121" s="272">
        <f>IF($E121="","",VLOOKUP($E121,'Data Mercado'!$A$7:$F$25,6,0))</f>
      </c>
      <c r="U121" s="164">
        <f>IF($E121="","",IF(T121&gt;$G121,($G121/T121)-1,""))</f>
      </c>
      <c r="V121" s="271">
        <f>IF($D121="","",IF(T121="","",IF(T121="ND","",IF($F121=0,"",IF($F121&gt;=T121,"",T121-$F121)))))</f>
      </c>
    </row>
    <row r="122" spans="1:22" ht="19" customHeight="1">
      <c r="A122" s="175"/>
      <c r="B122" s="231"/>
      <c r="C122" s="154"/>
      <c r="D122" s="154"/>
      <c r="E122" s="154"/>
      <c r="F122" s="271"/>
      <c r="G122" s="271"/>
      <c r="H122" s="272">
        <f>IF($E122="","",VLOOKUP($E122,'Data Mercado'!$A$7:$F$25,2,0))</f>
      </c>
      <c r="I122" s="164">
        <f>IF($E122="","",IF(H122&gt;$G122,($G122/H122)-1,""))</f>
      </c>
      <c r="J122" s="271">
        <f>IF($D122="","",IF(H122="","",IF(H122="ND","",IF($F122=0,"",IF($F122&gt;=H122,"",H122-$F122)))))</f>
      </c>
      <c r="K122" s="272">
        <f>IF($E122="","",VLOOKUP($E122,'Data Mercado'!$A$7:$F$25,3,0))</f>
      </c>
      <c r="L122" s="164">
        <f>IF($E122="","",IF(K122&gt;$G122,($G122/K122)-1,""))</f>
      </c>
      <c r="M122" s="271">
        <f>IF($D122="","",IF(K122="","",IF(K122="ND","",IF($F122=0,"",IF($F122&gt;=K122,"",K122-$F122)))))</f>
      </c>
      <c r="N122" s="272">
        <f>IF($E122="","",VLOOKUP($E122,'Data Mercado'!$A$7:$F$25,4,0))</f>
      </c>
      <c r="O122" s="164">
        <f>IF($E122="","",IF(N122&gt;$G122,($G122/N122)-1,""))</f>
      </c>
      <c r="P122" s="271">
        <f>IF($D122="","",IF(N122="","",IF(N122="ND","",IF($F122=0,"",IF($F122&gt;=N122,"",N122-$F122)))))</f>
      </c>
      <c r="Q122" s="272">
        <f>IF($E122="","",VLOOKUP($E122,'Data Mercado'!$A$7:$F$25,5,0))</f>
      </c>
      <c r="R122" s="164">
        <f>IF($E122="","",IF(Q122&gt;$G122,($G122/Q122)-1,""))</f>
      </c>
      <c r="S122" s="271">
        <f>IF($D122="","",IF(Q122="","",IF(Q122="ND","",IF($F122=0,"",IF($F122&gt;=Q122,"",Q122-$F122)))))</f>
      </c>
      <c r="T122" s="272">
        <f>IF($E122="","",VLOOKUP($E122,'Data Mercado'!$A$7:$F$25,6,0))</f>
      </c>
      <c r="U122" s="164">
        <f>IF($E122="","",IF(T122&gt;$G122,($G122/T122)-1,""))</f>
      </c>
      <c r="V122" s="271">
        <f>IF($D122="","",IF(T122="","",IF(T122="ND","",IF($F122=0,"",IF($F122&gt;=T122,"",T122-$F122)))))</f>
      </c>
    </row>
    <row r="123" spans="1:22" ht="19" customHeight="1">
      <c r="A123" s="175"/>
      <c r="B123" s="231"/>
      <c r="C123" s="154"/>
      <c r="D123" s="154"/>
      <c r="E123" s="154"/>
      <c r="F123" s="271"/>
      <c r="G123" s="271"/>
      <c r="H123" s="272">
        <f>IF($E123="","",VLOOKUP($E123,'Data Mercado'!$A$7:$F$25,2,0))</f>
      </c>
      <c r="I123" s="164">
        <f>IF($E123="","",IF(H123&gt;$G123,($G123/H123)-1,""))</f>
      </c>
      <c r="J123" s="271">
        <f>IF($D123="","",IF(H123="","",IF(H123="ND","",IF($F123=0,"",IF($F123&gt;=H123,"",H123-$F123)))))</f>
      </c>
      <c r="K123" s="272">
        <f>IF($E123="","",VLOOKUP($E123,'Data Mercado'!$A$7:$F$25,3,0))</f>
      </c>
      <c r="L123" s="164">
        <f>IF($E123="","",IF(K123&gt;$G123,($G123/K123)-1,""))</f>
      </c>
      <c r="M123" s="271">
        <f>IF($D123="","",IF(K123="","",IF(K123="ND","",IF($F123=0,"",IF($F123&gt;=K123,"",K123-$F123)))))</f>
      </c>
      <c r="N123" s="272">
        <f>IF($E123="","",VLOOKUP($E123,'Data Mercado'!$A$7:$F$25,4,0))</f>
      </c>
      <c r="O123" s="164">
        <f>IF($E123="","",IF(N123&gt;$G123,($G123/N123)-1,""))</f>
      </c>
      <c r="P123" s="271">
        <f>IF($D123="","",IF(N123="","",IF(N123="ND","",IF($F123=0,"",IF($F123&gt;=N123,"",N123-$F123)))))</f>
      </c>
      <c r="Q123" s="272">
        <f>IF($E123="","",VLOOKUP($E123,'Data Mercado'!$A$7:$F$25,5,0))</f>
      </c>
      <c r="R123" s="164">
        <f>IF($E123="","",IF(Q123&gt;$G123,($G123/Q123)-1,""))</f>
      </c>
      <c r="S123" s="271">
        <f>IF($D123="","",IF(Q123="","",IF(Q123="ND","",IF($F123=0,"",IF($F123&gt;=Q123,"",Q123-$F123)))))</f>
      </c>
      <c r="T123" s="272">
        <f>IF($E123="","",VLOOKUP($E123,'Data Mercado'!$A$7:$F$25,6,0))</f>
      </c>
      <c r="U123" s="164">
        <f>IF($E123="","",IF(T123&gt;$G123,($G123/T123)-1,""))</f>
      </c>
      <c r="V123" s="271">
        <f>IF($D123="","",IF(T123="","",IF(T123="ND","",IF($F123=0,"",IF($F123&gt;=T123,"",T123-$F123)))))</f>
      </c>
    </row>
    <row r="124" spans="1:22" ht="19" customHeight="1">
      <c r="A124" s="175"/>
      <c r="B124" s="231"/>
      <c r="C124" s="154"/>
      <c r="D124" s="154"/>
      <c r="E124" s="154"/>
      <c r="F124" s="271"/>
      <c r="G124" s="271"/>
      <c r="H124" s="272">
        <f>IF($E124="","",VLOOKUP($E124,'Data Mercado'!$A$7:$F$25,2,0))</f>
      </c>
      <c r="I124" s="164">
        <f>IF($E124="","",IF(H124&gt;$G124,($G124/H124)-1,""))</f>
      </c>
      <c r="J124" s="271">
        <f>IF($D124="","",IF(H124="","",IF(H124="ND","",IF($F124=0,"",IF($F124&gt;=H124,"",H124-$F124)))))</f>
      </c>
      <c r="K124" s="272">
        <f>IF($E124="","",VLOOKUP($E124,'Data Mercado'!$A$7:$F$25,3,0))</f>
      </c>
      <c r="L124" s="164">
        <f>IF($E124="","",IF(K124&gt;$G124,($G124/K124)-1,""))</f>
      </c>
      <c r="M124" s="271">
        <f>IF($D124="","",IF(K124="","",IF(K124="ND","",IF($F124=0,"",IF($F124&gt;=K124,"",K124-$F124)))))</f>
      </c>
      <c r="N124" s="272">
        <f>IF($E124="","",VLOOKUP($E124,'Data Mercado'!$A$7:$F$25,4,0))</f>
      </c>
      <c r="O124" s="164">
        <f>IF($E124="","",IF(N124&gt;$G124,($G124/N124)-1,""))</f>
      </c>
      <c r="P124" s="271">
        <f>IF($D124="","",IF(N124="","",IF(N124="ND","",IF($F124=0,"",IF($F124&gt;=N124,"",N124-$F124)))))</f>
      </c>
      <c r="Q124" s="272">
        <f>IF($E124="","",VLOOKUP($E124,'Data Mercado'!$A$7:$F$25,5,0))</f>
      </c>
      <c r="R124" s="164">
        <f>IF($E124="","",IF(Q124&gt;$G124,($G124/Q124)-1,""))</f>
      </c>
      <c r="S124" s="271">
        <f>IF($D124="","",IF(Q124="","",IF(Q124="ND","",IF($F124=0,"",IF($F124&gt;=Q124,"",Q124-$F124)))))</f>
      </c>
      <c r="T124" s="272">
        <f>IF($E124="","",VLOOKUP($E124,'Data Mercado'!$A$7:$F$25,6,0))</f>
      </c>
      <c r="U124" s="164">
        <f>IF($E124="","",IF(T124&gt;$G124,($G124/T124)-1,""))</f>
      </c>
      <c r="V124" s="271">
        <f>IF($D124="","",IF(T124="","",IF(T124="ND","",IF($F124=0,"",IF($F124&gt;=T124,"",T124-$F124)))))</f>
      </c>
    </row>
    <row r="125" spans="1:22" ht="19" customHeight="1">
      <c r="A125" s="175"/>
      <c r="B125" s="231"/>
      <c r="C125" s="154"/>
      <c r="D125" s="154"/>
      <c r="E125" s="154"/>
      <c r="F125" s="271"/>
      <c r="G125" s="271"/>
      <c r="H125" s="272">
        <f>IF($E125="","",VLOOKUP($E125,'Data Mercado'!$A$7:$F$25,2,0))</f>
      </c>
      <c r="I125" s="164">
        <f>IF($E125="","",IF(H125&gt;$G125,($G125/H125)-1,""))</f>
      </c>
      <c r="J125" s="271">
        <f>IF($D125="","",IF(H125="","",IF(H125="ND","",IF($F125=0,"",IF($F125&gt;=H125,"",H125-$F125)))))</f>
      </c>
      <c r="K125" s="272">
        <f>IF($E125="","",VLOOKUP($E125,'Data Mercado'!$A$7:$F$25,3,0))</f>
      </c>
      <c r="L125" s="164">
        <f>IF($E125="","",IF(K125&gt;$G125,($G125/K125)-1,""))</f>
      </c>
      <c r="M125" s="271">
        <f>IF($D125="","",IF(K125="","",IF(K125="ND","",IF($F125=0,"",IF($F125&gt;=K125,"",K125-$F125)))))</f>
      </c>
      <c r="N125" s="272">
        <f>IF($E125="","",VLOOKUP($E125,'Data Mercado'!$A$7:$F$25,4,0))</f>
      </c>
      <c r="O125" s="164">
        <f>IF($E125="","",IF(N125&gt;$G125,($G125/N125)-1,""))</f>
      </c>
      <c r="P125" s="271">
        <f>IF($D125="","",IF(N125="","",IF(N125="ND","",IF($F125=0,"",IF($F125&gt;=N125,"",N125-$F125)))))</f>
      </c>
      <c r="Q125" s="272">
        <f>IF($E125="","",VLOOKUP($E125,'Data Mercado'!$A$7:$F$25,5,0))</f>
      </c>
      <c r="R125" s="164">
        <f>IF($E125="","",IF(Q125&gt;$G125,($G125/Q125)-1,""))</f>
      </c>
      <c r="S125" s="271">
        <f>IF($D125="","",IF(Q125="","",IF(Q125="ND","",IF($F125=0,"",IF($F125&gt;=Q125,"",Q125-$F125)))))</f>
      </c>
      <c r="T125" s="272">
        <f>IF($E125="","",VLOOKUP($E125,'Data Mercado'!$A$7:$F$25,6,0))</f>
      </c>
      <c r="U125" s="164">
        <f>IF($E125="","",IF(T125&gt;$G125,($G125/T125)-1,""))</f>
      </c>
      <c r="V125" s="271">
        <f>IF($D125="","",IF(T125="","",IF(T125="ND","",IF($F125=0,"",IF($F125&gt;=T125,"",T125-$F125)))))</f>
      </c>
    </row>
    <row r="126" spans="1:22" ht="19" customHeight="1">
      <c r="A126" s="175"/>
      <c r="B126" s="231"/>
      <c r="C126" s="154"/>
      <c r="D126" s="154"/>
      <c r="E126" s="154"/>
      <c r="F126" s="271"/>
      <c r="G126" s="271"/>
      <c r="H126" s="272">
        <f>IF($E126="","",VLOOKUP($E126,'Data Mercado'!$A$7:$F$25,2,0))</f>
      </c>
      <c r="I126" s="164">
        <f>IF($E126="","",IF(H126&gt;$G126,($G126/H126)-1,""))</f>
      </c>
      <c r="J126" s="271">
        <f>IF($D126="","",IF(H126="","",IF(H126="ND","",IF($F126=0,"",IF($F126&gt;=H126,"",H126-$F126)))))</f>
      </c>
      <c r="K126" s="272">
        <f>IF($E126="","",VLOOKUP($E126,'Data Mercado'!$A$7:$F$25,3,0))</f>
      </c>
      <c r="L126" s="164">
        <f>IF($E126="","",IF(K126&gt;$G126,($G126/K126)-1,""))</f>
      </c>
      <c r="M126" s="271">
        <f>IF($D126="","",IF(K126="","",IF(K126="ND","",IF($F126=0,"",IF($F126&gt;=K126,"",K126-$F126)))))</f>
      </c>
      <c r="N126" s="272">
        <f>IF($E126="","",VLOOKUP($E126,'Data Mercado'!$A$7:$F$25,4,0))</f>
      </c>
      <c r="O126" s="164">
        <f>IF($E126="","",IF(N126&gt;$G126,($G126/N126)-1,""))</f>
      </c>
      <c r="P126" s="271">
        <f>IF($D126="","",IF(N126="","",IF(N126="ND","",IF($F126=0,"",IF($F126&gt;=N126,"",N126-$F126)))))</f>
      </c>
      <c r="Q126" s="272">
        <f>IF($E126="","",VLOOKUP($E126,'Data Mercado'!$A$7:$F$25,5,0))</f>
      </c>
      <c r="R126" s="164">
        <f>IF($E126="","",IF(Q126&gt;$G126,($G126/Q126)-1,""))</f>
      </c>
      <c r="S126" s="271">
        <f>IF($D126="","",IF(Q126="","",IF(Q126="ND","",IF($F126=0,"",IF($F126&gt;=Q126,"",Q126-$F126)))))</f>
      </c>
      <c r="T126" s="272">
        <f>IF($E126="","",VLOOKUP($E126,'Data Mercado'!$A$7:$F$25,6,0))</f>
      </c>
      <c r="U126" s="164">
        <f>IF($E126="","",IF(T126&gt;$G126,($G126/T126)-1,""))</f>
      </c>
      <c r="V126" s="271">
        <f>IF($D126="","",IF(T126="","",IF(T126="ND","",IF($F126=0,"",IF($F126&gt;=T126,"",T126-$F126)))))</f>
      </c>
    </row>
    <row r="127" spans="1:22" ht="19" customHeight="1">
      <c r="A127" s="175"/>
      <c r="B127" s="231"/>
      <c r="C127" s="154"/>
      <c r="D127" s="154"/>
      <c r="E127" s="154"/>
      <c r="F127" s="271"/>
      <c r="G127" s="271"/>
      <c r="H127" s="272">
        <f>IF($E127="","",VLOOKUP($E127,'Data Mercado'!$A$7:$F$25,2,0))</f>
      </c>
      <c r="I127" s="164">
        <f>IF($E127="","",IF(H127&gt;$G127,($G127/H127)-1,""))</f>
      </c>
      <c r="J127" s="271">
        <f>IF($D127="","",IF(H127="","",IF(H127="ND","",IF($F127=0,"",IF($F127&gt;=H127,"",H127-$F127)))))</f>
      </c>
      <c r="K127" s="272">
        <f>IF($E127="","",VLOOKUP($E127,'Data Mercado'!$A$7:$F$25,3,0))</f>
      </c>
      <c r="L127" s="164">
        <f>IF($E127="","",IF(K127&gt;$G127,($G127/K127)-1,""))</f>
      </c>
      <c r="M127" s="271">
        <f>IF($D127="","",IF(K127="","",IF(K127="ND","",IF($F127=0,"",IF($F127&gt;=K127,"",K127-$F127)))))</f>
      </c>
      <c r="N127" s="272">
        <f>IF($E127="","",VLOOKUP($E127,'Data Mercado'!$A$7:$F$25,4,0))</f>
      </c>
      <c r="O127" s="164">
        <f>IF($E127="","",IF(N127&gt;$G127,($G127/N127)-1,""))</f>
      </c>
      <c r="P127" s="271">
        <f>IF($D127="","",IF(N127="","",IF(N127="ND","",IF($F127=0,"",IF($F127&gt;=N127,"",N127-$F127)))))</f>
      </c>
      <c r="Q127" s="272">
        <f>IF($E127="","",VLOOKUP($E127,'Data Mercado'!$A$7:$F$25,5,0))</f>
      </c>
      <c r="R127" s="164">
        <f>IF($E127="","",IF(Q127&gt;$G127,($G127/Q127)-1,""))</f>
      </c>
      <c r="S127" s="271">
        <f>IF($D127="","",IF(Q127="","",IF(Q127="ND","",IF($F127=0,"",IF($F127&gt;=Q127,"",Q127-$F127)))))</f>
      </c>
      <c r="T127" s="272">
        <f>IF($E127="","",VLOOKUP($E127,'Data Mercado'!$A$7:$F$25,6,0))</f>
      </c>
      <c r="U127" s="164">
        <f>IF($E127="","",IF(T127&gt;$G127,($G127/T127)-1,""))</f>
      </c>
      <c r="V127" s="271">
        <f>IF($D127="","",IF(T127="","",IF(T127="ND","",IF($F127=0,"",IF($F127&gt;=T127,"",T127-$F127)))))</f>
      </c>
    </row>
    <row r="128" spans="1:22" ht="19" customHeight="1">
      <c r="A128" s="175"/>
      <c r="B128" s="231"/>
      <c r="C128" s="154"/>
      <c r="D128" s="154"/>
      <c r="E128" s="154"/>
      <c r="F128" s="271"/>
      <c r="G128" s="271"/>
      <c r="H128" s="272">
        <f>IF($E128="","",VLOOKUP($E128,'Data Mercado'!$A$7:$F$25,2,0))</f>
      </c>
      <c r="I128" s="164">
        <f>IF($E128="","",IF(H128&gt;$G128,($G128/H128)-1,""))</f>
      </c>
      <c r="J128" s="271">
        <f>IF($D128="","",IF(H128="","",IF(H128="ND","",IF($F128=0,"",IF($F128&gt;=H128,"",H128-$F128)))))</f>
      </c>
      <c r="K128" s="272">
        <f>IF($E128="","",VLOOKUP($E128,'Data Mercado'!$A$7:$F$25,3,0))</f>
      </c>
      <c r="L128" s="164">
        <f>IF($E128="","",IF(K128&gt;$G128,($G128/K128)-1,""))</f>
      </c>
      <c r="M128" s="271">
        <f>IF($D128="","",IF(K128="","",IF(K128="ND","",IF($F128=0,"",IF($F128&gt;=K128,"",K128-$F128)))))</f>
      </c>
      <c r="N128" s="272">
        <f>IF($E128="","",VLOOKUP($E128,'Data Mercado'!$A$7:$F$25,4,0))</f>
      </c>
      <c r="O128" s="164">
        <f>IF($E128="","",IF(N128&gt;$G128,($G128/N128)-1,""))</f>
      </c>
      <c r="P128" s="271">
        <f>IF($D128="","",IF(N128="","",IF(N128="ND","",IF($F128=0,"",IF($F128&gt;=N128,"",N128-$F128)))))</f>
      </c>
      <c r="Q128" s="272">
        <f>IF($E128="","",VLOOKUP($E128,'Data Mercado'!$A$7:$F$25,5,0))</f>
      </c>
      <c r="R128" s="164">
        <f>IF($E128="","",IF(Q128&gt;$G128,($G128/Q128)-1,""))</f>
      </c>
      <c r="S128" s="271">
        <f>IF($D128="","",IF(Q128="","",IF(Q128="ND","",IF($F128=0,"",IF($F128&gt;=Q128,"",Q128-$F128)))))</f>
      </c>
      <c r="T128" s="272">
        <f>IF($E128="","",VLOOKUP($E128,'Data Mercado'!$A$7:$F$25,6,0))</f>
      </c>
      <c r="U128" s="164">
        <f>IF($E128="","",IF(T128&gt;$G128,($G128/T128)-1,""))</f>
      </c>
      <c r="V128" s="271">
        <f>IF($D128="","",IF(T128="","",IF(T128="ND","",IF($F128=0,"",IF($F128&gt;=T128,"",T128-$F128)))))</f>
      </c>
    </row>
    <row r="129" spans="1:22" ht="19" customHeight="1">
      <c r="A129" s="175"/>
      <c r="B129" s="231"/>
      <c r="C129" s="154"/>
      <c r="D129" s="154"/>
      <c r="E129" s="154"/>
      <c r="F129" s="271"/>
      <c r="G129" s="271"/>
      <c r="H129" s="272">
        <f>IF($E129="","",VLOOKUP($E129,'Data Mercado'!$A$7:$F$25,2,0))</f>
      </c>
      <c r="I129" s="164">
        <f>IF($E129="","",IF(H129&gt;$G129,($G129/H129)-1,""))</f>
      </c>
      <c r="J129" s="271">
        <f>IF($D129="","",IF(H129="","",IF(H129="ND","",IF($F129=0,"",IF($F129&gt;=H129,"",H129-$F129)))))</f>
      </c>
      <c r="K129" s="272">
        <f>IF($E129="","",VLOOKUP($E129,'Data Mercado'!$A$7:$F$25,3,0))</f>
      </c>
      <c r="L129" s="164">
        <f>IF($E129="","",IF(K129&gt;$G129,($G129/K129)-1,""))</f>
      </c>
      <c r="M129" s="271">
        <f>IF($D129="","",IF(K129="","",IF(K129="ND","",IF($F129=0,"",IF($F129&gt;=K129,"",K129-$F129)))))</f>
      </c>
      <c r="N129" s="272">
        <f>IF($E129="","",VLOOKUP($E129,'Data Mercado'!$A$7:$F$25,4,0))</f>
      </c>
      <c r="O129" s="164">
        <f>IF($E129="","",IF(N129&gt;$G129,($G129/N129)-1,""))</f>
      </c>
      <c r="P129" s="271">
        <f>IF($D129="","",IF(N129="","",IF(N129="ND","",IF($F129=0,"",IF($F129&gt;=N129,"",N129-$F129)))))</f>
      </c>
      <c r="Q129" s="272">
        <f>IF($E129="","",VLOOKUP($E129,'Data Mercado'!$A$7:$F$25,5,0))</f>
      </c>
      <c r="R129" s="164">
        <f>IF($E129="","",IF(Q129&gt;$G129,($G129/Q129)-1,""))</f>
      </c>
      <c r="S129" s="271">
        <f>IF($D129="","",IF(Q129="","",IF(Q129="ND","",IF($F129=0,"",IF($F129&gt;=Q129,"",Q129-$F129)))))</f>
      </c>
      <c r="T129" s="272">
        <f>IF($E129="","",VLOOKUP($E129,'Data Mercado'!$A$7:$F$25,6,0))</f>
      </c>
      <c r="U129" s="164">
        <f>IF($E129="","",IF(T129&gt;$G129,($G129/T129)-1,""))</f>
      </c>
      <c r="V129" s="271">
        <f>IF($D129="","",IF(T129="","",IF(T129="ND","",IF($F129=0,"",IF($F129&gt;=T129,"",T129-$F129)))))</f>
      </c>
    </row>
    <row r="130" spans="1:22" ht="19" customHeight="1">
      <c r="A130" s="175"/>
      <c r="B130" s="231"/>
      <c r="C130" s="154"/>
      <c r="D130" s="154"/>
      <c r="E130" s="154"/>
      <c r="F130" s="271"/>
      <c r="G130" s="271"/>
      <c r="H130" s="272">
        <f>IF($E130="","",VLOOKUP($E130,'Data Mercado'!$A$7:$F$25,2,0))</f>
      </c>
      <c r="I130" s="164">
        <f>IF($E130="","",IF(H130&gt;$G130,($G130/H130)-1,""))</f>
      </c>
      <c r="J130" s="271">
        <f>IF($D130="","",IF(H130="","",IF(H130="ND","",IF($F130=0,"",IF($F130&gt;=H130,"",H130-$F130)))))</f>
      </c>
      <c r="K130" s="272">
        <f>IF($E130="","",VLOOKUP($E130,'Data Mercado'!$A$7:$F$25,3,0))</f>
      </c>
      <c r="L130" s="164">
        <f>IF($E130="","",IF(K130&gt;$G130,($G130/K130)-1,""))</f>
      </c>
      <c r="M130" s="271">
        <f>IF($D130="","",IF(K130="","",IF(K130="ND","",IF($F130=0,"",IF($F130&gt;=K130,"",K130-$F130)))))</f>
      </c>
      <c r="N130" s="272">
        <f>IF($E130="","",VLOOKUP($E130,'Data Mercado'!$A$7:$F$25,4,0))</f>
      </c>
      <c r="O130" s="164">
        <f>IF($E130="","",IF(N130&gt;$G130,($G130/N130)-1,""))</f>
      </c>
      <c r="P130" s="271">
        <f>IF($D130="","",IF(N130="","",IF(N130="ND","",IF($F130=0,"",IF($F130&gt;=N130,"",N130-$F130)))))</f>
      </c>
      <c r="Q130" s="272">
        <f>IF($E130="","",VLOOKUP($E130,'Data Mercado'!$A$7:$F$25,5,0))</f>
      </c>
      <c r="R130" s="164">
        <f>IF($E130="","",IF(Q130&gt;$G130,($G130/Q130)-1,""))</f>
      </c>
      <c r="S130" s="271">
        <f>IF($D130="","",IF(Q130="","",IF(Q130="ND","",IF($F130=0,"",IF($F130&gt;=Q130,"",Q130-$F130)))))</f>
      </c>
      <c r="T130" s="272">
        <f>IF($E130="","",VLOOKUP($E130,'Data Mercado'!$A$7:$F$25,6,0))</f>
      </c>
      <c r="U130" s="164">
        <f>IF($E130="","",IF(T130&gt;$G130,($G130/T130)-1,""))</f>
      </c>
      <c r="V130" s="271">
        <f>IF($D130="","",IF(T130="","",IF(T130="ND","",IF($F130=0,"",IF($F130&gt;=T130,"",T130-$F130)))))</f>
      </c>
    </row>
    <row r="131" spans="1:22" ht="19" customHeight="1">
      <c r="A131" s="175"/>
      <c r="B131" s="231"/>
      <c r="C131" s="154"/>
      <c r="D131" s="154"/>
      <c r="E131" s="154"/>
      <c r="F131" s="271"/>
      <c r="G131" s="271"/>
      <c r="H131" s="272">
        <f>IF($E131="","",VLOOKUP($E131,'Data Mercado'!$A$7:$F$25,2,0))</f>
      </c>
      <c r="I131" s="164">
        <f>IF($E131="","",IF(H131&gt;$G131,($G131/H131)-1,""))</f>
      </c>
      <c r="J131" s="271">
        <f>IF($D131="","",IF(H131="","",IF(H131="ND","",IF($F131=0,"",IF($F131&gt;=H131,"",H131-$F131)))))</f>
      </c>
      <c r="K131" s="272">
        <f>IF($E131="","",VLOOKUP($E131,'Data Mercado'!$A$7:$F$25,3,0))</f>
      </c>
      <c r="L131" s="164">
        <f>IF($E131="","",IF(K131&gt;$G131,($G131/K131)-1,""))</f>
      </c>
      <c r="M131" s="271">
        <f>IF($D131="","",IF(K131="","",IF(K131="ND","",IF($F131=0,"",IF($F131&gt;=K131,"",K131-$F131)))))</f>
      </c>
      <c r="N131" s="272">
        <f>IF($E131="","",VLOOKUP($E131,'Data Mercado'!$A$7:$F$25,4,0))</f>
      </c>
      <c r="O131" s="164">
        <f>IF($E131="","",IF(N131&gt;$G131,($G131/N131)-1,""))</f>
      </c>
      <c r="P131" s="271">
        <f>IF($D131="","",IF(N131="","",IF(N131="ND","",IF($F131=0,"",IF($F131&gt;=N131,"",N131-$F131)))))</f>
      </c>
      <c r="Q131" s="272">
        <f>IF($E131="","",VLOOKUP($E131,'Data Mercado'!$A$7:$F$25,5,0))</f>
      </c>
      <c r="R131" s="164">
        <f>IF($E131="","",IF(Q131&gt;$G131,($G131/Q131)-1,""))</f>
      </c>
      <c r="S131" s="271">
        <f>IF($D131="","",IF(Q131="","",IF(Q131="ND","",IF($F131=0,"",IF($F131&gt;=Q131,"",Q131-$F131)))))</f>
      </c>
      <c r="T131" s="272">
        <f>IF($E131="","",VLOOKUP($E131,'Data Mercado'!$A$7:$F$25,6,0))</f>
      </c>
      <c r="U131" s="164">
        <f>IF($E131="","",IF(T131&gt;$G131,($G131/T131)-1,""))</f>
      </c>
      <c r="V131" s="271">
        <f>IF($D131="","",IF(T131="","",IF(T131="ND","",IF($F131=0,"",IF($F131&gt;=T131,"",T131-$F131)))))</f>
      </c>
    </row>
    <row r="132" spans="1:22" ht="19" customHeight="1">
      <c r="A132" s="175"/>
      <c r="B132" s="231"/>
      <c r="C132" s="154"/>
      <c r="D132" s="154"/>
      <c r="E132" s="154"/>
      <c r="F132" s="271"/>
      <c r="G132" s="271"/>
      <c r="H132" s="272">
        <f>IF($E132="","",VLOOKUP($E132,'Data Mercado'!$A$7:$F$25,2,0))</f>
      </c>
      <c r="I132" s="164">
        <f>IF($E132="","",IF(H132&gt;$G132,($G132/H132)-1,""))</f>
      </c>
      <c r="J132" s="271">
        <f>IF($D132="","",IF(H132="","",IF(H132="ND","",IF($F132=0,"",IF($F132&gt;=H132,"",H132-$F132)))))</f>
      </c>
      <c r="K132" s="272">
        <f>IF($E132="","",VLOOKUP($E132,'Data Mercado'!$A$7:$F$25,3,0))</f>
      </c>
      <c r="L132" s="164">
        <f>IF($E132="","",IF(K132&gt;$G132,($G132/K132)-1,""))</f>
      </c>
      <c r="M132" s="271">
        <f>IF($D132="","",IF(K132="","",IF(K132="ND","",IF($F132=0,"",IF($F132&gt;=K132,"",K132-$F132)))))</f>
      </c>
      <c r="N132" s="272">
        <f>IF($E132="","",VLOOKUP($E132,'Data Mercado'!$A$7:$F$25,4,0))</f>
      </c>
      <c r="O132" s="164">
        <f>IF($E132="","",IF(N132&gt;$G132,($G132/N132)-1,""))</f>
      </c>
      <c r="P132" s="271">
        <f>IF($D132="","",IF(N132="","",IF(N132="ND","",IF($F132=0,"",IF($F132&gt;=N132,"",N132-$F132)))))</f>
      </c>
      <c r="Q132" s="272">
        <f>IF($E132="","",VLOOKUP($E132,'Data Mercado'!$A$7:$F$25,5,0))</f>
      </c>
      <c r="R132" s="164">
        <f>IF($E132="","",IF(Q132&gt;$G132,($G132/Q132)-1,""))</f>
      </c>
      <c r="S132" s="271">
        <f>IF($D132="","",IF(Q132="","",IF(Q132="ND","",IF($F132=0,"",IF($F132&gt;=Q132,"",Q132-$F132)))))</f>
      </c>
      <c r="T132" s="272">
        <f>IF($E132="","",VLOOKUP($E132,'Data Mercado'!$A$7:$F$25,6,0))</f>
      </c>
      <c r="U132" s="164">
        <f>IF($E132="","",IF(T132&gt;$G132,($G132/T132)-1,""))</f>
      </c>
      <c r="V132" s="271">
        <f>IF($D132="","",IF(T132="","",IF(T132="ND","",IF($F132=0,"",IF($F132&gt;=T132,"",T132-$F132)))))</f>
      </c>
    </row>
    <row r="133" spans="1:22" ht="19" customHeight="1">
      <c r="A133" s="175"/>
      <c r="B133" s="231"/>
      <c r="C133" s="154"/>
      <c r="D133" s="154"/>
      <c r="E133" s="154"/>
      <c r="F133" s="271"/>
      <c r="G133" s="271"/>
      <c r="H133" s="272">
        <f>IF($E133="","",VLOOKUP($E133,'Data Mercado'!$A$7:$F$25,2,0))</f>
      </c>
      <c r="I133" s="164">
        <f>IF($E133="","",IF(H133&gt;$G133,($G133/H133)-1,""))</f>
      </c>
      <c r="J133" s="271">
        <f>IF($D133="","",IF(H133="","",IF(H133="ND","",IF($F133=0,"",IF($F133&gt;=H133,"",H133-$F133)))))</f>
      </c>
      <c r="K133" s="272">
        <f>IF($E133="","",VLOOKUP($E133,'Data Mercado'!$A$7:$F$25,3,0))</f>
      </c>
      <c r="L133" s="164">
        <f>IF($E133="","",IF(K133&gt;$G133,($G133/K133)-1,""))</f>
      </c>
      <c r="M133" s="271">
        <f>IF($D133="","",IF(K133="","",IF(K133="ND","",IF($F133=0,"",IF($F133&gt;=K133,"",K133-$F133)))))</f>
      </c>
      <c r="N133" s="272">
        <f>IF($E133="","",VLOOKUP($E133,'Data Mercado'!$A$7:$F$25,4,0))</f>
      </c>
      <c r="O133" s="164">
        <f>IF($E133="","",IF(N133&gt;$G133,($G133/N133)-1,""))</f>
      </c>
      <c r="P133" s="271">
        <f>IF($D133="","",IF(N133="","",IF(N133="ND","",IF($F133=0,"",IF($F133&gt;=N133,"",N133-$F133)))))</f>
      </c>
      <c r="Q133" s="272">
        <f>IF($E133="","",VLOOKUP($E133,'Data Mercado'!$A$7:$F$25,5,0))</f>
      </c>
      <c r="R133" s="164">
        <f>IF($E133="","",IF(Q133&gt;$G133,($G133/Q133)-1,""))</f>
      </c>
      <c r="S133" s="271">
        <f>IF($D133="","",IF(Q133="","",IF(Q133="ND","",IF($F133=0,"",IF($F133&gt;=Q133,"",Q133-$F133)))))</f>
      </c>
      <c r="T133" s="272">
        <f>IF($E133="","",VLOOKUP($E133,'Data Mercado'!$A$7:$F$25,6,0))</f>
      </c>
      <c r="U133" s="164">
        <f>IF($E133="","",IF(T133&gt;$G133,($G133/T133)-1,""))</f>
      </c>
      <c r="V133" s="271">
        <f>IF($D133="","",IF(T133="","",IF(T133="ND","",IF($F133=0,"",IF($F133&gt;=T133,"",T133-$F133)))))</f>
      </c>
    </row>
    <row r="134" spans="1:22" ht="19" customHeight="1">
      <c r="A134" s="175"/>
      <c r="B134" s="231"/>
      <c r="C134" s="154"/>
      <c r="D134" s="154"/>
      <c r="E134" s="154"/>
      <c r="F134" s="271"/>
      <c r="G134" s="271"/>
      <c r="H134" s="272">
        <f>IF($E134="","",VLOOKUP($E134,'Data Mercado'!$A$7:$F$25,2,0))</f>
      </c>
      <c r="I134" s="164">
        <f>IF($E134="","",IF(H134&gt;$G134,($G134/H134)-1,""))</f>
      </c>
      <c r="J134" s="271">
        <f>IF($D134="","",IF(H134="","",IF(H134="ND","",IF($F134=0,"",IF($F134&gt;=H134,"",H134-$F134)))))</f>
      </c>
      <c r="K134" s="272">
        <f>IF($E134="","",VLOOKUP($E134,'Data Mercado'!$A$7:$F$25,3,0))</f>
      </c>
      <c r="L134" s="164">
        <f>IF($E134="","",IF(K134&gt;$G134,($G134/K134)-1,""))</f>
      </c>
      <c r="M134" s="271">
        <f>IF($D134="","",IF(K134="","",IF(K134="ND","",IF($F134=0,"",IF($F134&gt;=K134,"",K134-$F134)))))</f>
      </c>
      <c r="N134" s="272">
        <f>IF($E134="","",VLOOKUP($E134,'Data Mercado'!$A$7:$F$25,4,0))</f>
      </c>
      <c r="O134" s="164">
        <f>IF($E134="","",IF(N134&gt;$G134,($G134/N134)-1,""))</f>
      </c>
      <c r="P134" s="271">
        <f>IF($D134="","",IF(N134="","",IF(N134="ND","",IF($F134=0,"",IF($F134&gt;=N134,"",N134-$F134)))))</f>
      </c>
      <c r="Q134" s="272">
        <f>IF($E134="","",VLOOKUP($E134,'Data Mercado'!$A$7:$F$25,5,0))</f>
      </c>
      <c r="R134" s="164">
        <f>IF($E134="","",IF(Q134&gt;$G134,($G134/Q134)-1,""))</f>
      </c>
      <c r="S134" s="271">
        <f>IF($D134="","",IF(Q134="","",IF(Q134="ND","",IF($F134=0,"",IF($F134&gt;=Q134,"",Q134-$F134)))))</f>
      </c>
      <c r="T134" s="272">
        <f>IF($E134="","",VLOOKUP($E134,'Data Mercado'!$A$7:$F$25,6,0))</f>
      </c>
      <c r="U134" s="164">
        <f>IF($E134="","",IF(T134&gt;$G134,($G134/T134)-1,""))</f>
      </c>
      <c r="V134" s="271">
        <f>IF($D134="","",IF(T134="","",IF(T134="ND","",IF($F134=0,"",IF($F134&gt;=T134,"",T134-$F134)))))</f>
      </c>
    </row>
    <row r="135" spans="1:22" ht="19" customHeight="1">
      <c r="A135" s="175"/>
      <c r="B135" s="231"/>
      <c r="C135" s="154"/>
      <c r="D135" s="154"/>
      <c r="E135" s="154"/>
      <c r="F135" s="271"/>
      <c r="G135" s="271"/>
      <c r="H135" s="272">
        <f>IF($E135="","",VLOOKUP($E135,'Data Mercado'!$A$7:$F$25,2,0))</f>
      </c>
      <c r="I135" s="164">
        <f>IF($E135="","",IF(H135&gt;$G135,($G135/H135)-1,""))</f>
      </c>
      <c r="J135" s="271">
        <f>IF($D135="","",IF(H135="","",IF(H135="ND","",IF($F135=0,"",IF($F135&gt;=H135,"",H135-$F135)))))</f>
      </c>
      <c r="K135" s="272">
        <f>IF($E135="","",VLOOKUP($E135,'Data Mercado'!$A$7:$F$25,3,0))</f>
      </c>
      <c r="L135" s="164">
        <f>IF($E135="","",IF(K135&gt;$G135,($G135/K135)-1,""))</f>
      </c>
      <c r="M135" s="271">
        <f>IF($D135="","",IF(K135="","",IF(K135="ND","",IF($F135=0,"",IF($F135&gt;=K135,"",K135-$F135)))))</f>
      </c>
      <c r="N135" s="272">
        <f>IF($E135="","",VLOOKUP($E135,'Data Mercado'!$A$7:$F$25,4,0))</f>
      </c>
      <c r="O135" s="164">
        <f>IF($E135="","",IF(N135&gt;$G135,($G135/N135)-1,""))</f>
      </c>
      <c r="P135" s="271">
        <f>IF($D135="","",IF(N135="","",IF(N135="ND","",IF($F135=0,"",IF($F135&gt;=N135,"",N135-$F135)))))</f>
      </c>
      <c r="Q135" s="272">
        <f>IF($E135="","",VLOOKUP($E135,'Data Mercado'!$A$7:$F$25,5,0))</f>
      </c>
      <c r="R135" s="164">
        <f>IF($E135="","",IF(Q135&gt;$G135,($G135/Q135)-1,""))</f>
      </c>
      <c r="S135" s="271">
        <f>IF($D135="","",IF(Q135="","",IF(Q135="ND","",IF($F135=0,"",IF($F135&gt;=Q135,"",Q135-$F135)))))</f>
      </c>
      <c r="T135" s="272">
        <f>IF($E135="","",VLOOKUP($E135,'Data Mercado'!$A$7:$F$25,6,0))</f>
      </c>
      <c r="U135" s="164">
        <f>IF($E135="","",IF(T135&gt;$G135,($G135/T135)-1,""))</f>
      </c>
      <c r="V135" s="271">
        <f>IF($D135="","",IF(T135="","",IF(T135="ND","",IF($F135=0,"",IF($F135&gt;=T135,"",T135-$F135)))))</f>
      </c>
    </row>
    <row r="136" spans="1:22" ht="19" customHeight="1">
      <c r="A136" s="175"/>
      <c r="B136" s="231"/>
      <c r="C136" s="154"/>
      <c r="D136" s="154"/>
      <c r="E136" s="154"/>
      <c r="F136" s="271"/>
      <c r="G136" s="271"/>
      <c r="H136" s="272">
        <f>IF($E136="","",VLOOKUP($E136,'Data Mercado'!$A$7:$F$25,2,0))</f>
      </c>
      <c r="I136" s="164">
        <f>IF($E136="","",IF(H136&gt;$G136,($G136/H136)-1,""))</f>
      </c>
      <c r="J136" s="271">
        <f>IF($D136="","",IF(H136="","",IF(H136="ND","",IF($F136=0,"",IF($F136&gt;=H136,"",H136-$F136)))))</f>
      </c>
      <c r="K136" s="272">
        <f>IF($E136="","",VLOOKUP($E136,'Data Mercado'!$A$7:$F$25,3,0))</f>
      </c>
      <c r="L136" s="164">
        <f>IF($E136="","",IF(K136&gt;$G136,($G136/K136)-1,""))</f>
      </c>
      <c r="M136" s="271">
        <f>IF($D136="","",IF(K136="","",IF(K136="ND","",IF($F136=0,"",IF($F136&gt;=K136,"",K136-$F136)))))</f>
      </c>
      <c r="N136" s="272">
        <f>IF($E136="","",VLOOKUP($E136,'Data Mercado'!$A$7:$F$25,4,0))</f>
      </c>
      <c r="O136" s="164">
        <f>IF($E136="","",IF(N136&gt;$G136,($G136/N136)-1,""))</f>
      </c>
      <c r="P136" s="271">
        <f>IF($D136="","",IF(N136="","",IF(N136="ND","",IF($F136=0,"",IF($F136&gt;=N136,"",N136-$F136)))))</f>
      </c>
      <c r="Q136" s="272">
        <f>IF($E136="","",VLOOKUP($E136,'Data Mercado'!$A$7:$F$25,5,0))</f>
      </c>
      <c r="R136" s="164">
        <f>IF($E136="","",IF(Q136&gt;$G136,($G136/Q136)-1,""))</f>
      </c>
      <c r="S136" s="271">
        <f>IF($D136="","",IF(Q136="","",IF(Q136="ND","",IF($F136=0,"",IF($F136&gt;=Q136,"",Q136-$F136)))))</f>
      </c>
      <c r="T136" s="272">
        <f>IF($E136="","",VLOOKUP($E136,'Data Mercado'!$A$7:$F$25,6,0))</f>
      </c>
      <c r="U136" s="164">
        <f>IF($E136="","",IF(T136&gt;$G136,($G136/T136)-1,""))</f>
      </c>
      <c r="V136" s="271">
        <f>IF($D136="","",IF(T136="","",IF(T136="ND","",IF($F136=0,"",IF($F136&gt;=T136,"",T136-$F136)))))</f>
      </c>
    </row>
    <row r="137" spans="1:22" ht="19" customHeight="1">
      <c r="A137" s="175"/>
      <c r="B137" s="231"/>
      <c r="C137" s="154"/>
      <c r="D137" s="154"/>
      <c r="E137" s="154"/>
      <c r="F137" s="271"/>
      <c r="G137" s="271"/>
      <c r="H137" s="272">
        <f>IF($E137="","",VLOOKUP($E137,'Data Mercado'!$A$7:$F$25,2,0))</f>
      </c>
      <c r="I137" s="164">
        <f>IF($E137="","",IF(H137&gt;$G137,($G137/H137)-1,""))</f>
      </c>
      <c r="J137" s="271">
        <f>IF($D137="","",IF(H137="","",IF(H137="ND","",IF($F137=0,"",IF($F137&gt;=H137,"",H137-$F137)))))</f>
      </c>
      <c r="K137" s="272">
        <f>IF($E137="","",VLOOKUP($E137,'Data Mercado'!$A$7:$F$25,3,0))</f>
      </c>
      <c r="L137" s="164">
        <f>IF($E137="","",IF(K137&gt;$G137,($G137/K137)-1,""))</f>
      </c>
      <c r="M137" s="271">
        <f>IF($D137="","",IF(K137="","",IF(K137="ND","",IF($F137=0,"",IF($F137&gt;=K137,"",K137-$F137)))))</f>
      </c>
      <c r="N137" s="272">
        <f>IF($E137="","",VLOOKUP($E137,'Data Mercado'!$A$7:$F$25,4,0))</f>
      </c>
      <c r="O137" s="164">
        <f>IF($E137="","",IF(N137&gt;$G137,($G137/N137)-1,""))</f>
      </c>
      <c r="P137" s="271">
        <f>IF($D137="","",IF(N137="","",IF(N137="ND","",IF($F137=0,"",IF($F137&gt;=N137,"",N137-$F137)))))</f>
      </c>
      <c r="Q137" s="272">
        <f>IF($E137="","",VLOOKUP($E137,'Data Mercado'!$A$7:$F$25,5,0))</f>
      </c>
      <c r="R137" s="164">
        <f>IF($E137="","",IF(Q137&gt;$G137,($G137/Q137)-1,""))</f>
      </c>
      <c r="S137" s="271">
        <f>IF($D137="","",IF(Q137="","",IF(Q137="ND","",IF($F137=0,"",IF($F137&gt;=Q137,"",Q137-$F137)))))</f>
      </c>
      <c r="T137" s="272">
        <f>IF($E137="","",VLOOKUP($E137,'Data Mercado'!$A$7:$F$25,6,0))</f>
      </c>
      <c r="U137" s="164">
        <f>IF($E137="","",IF(T137&gt;$G137,($G137/T137)-1,""))</f>
      </c>
      <c r="V137" s="271">
        <f>IF($D137="","",IF(T137="","",IF(T137="ND","",IF($F137=0,"",IF($F137&gt;=T137,"",T137-$F137)))))</f>
      </c>
    </row>
    <row r="138" spans="1:22" ht="19" customHeight="1">
      <c r="A138" s="175"/>
      <c r="B138" s="231"/>
      <c r="C138" s="154"/>
      <c r="D138" s="154"/>
      <c r="E138" s="154"/>
      <c r="F138" s="271"/>
      <c r="G138" s="271"/>
      <c r="H138" s="272">
        <f>IF($E138="","",VLOOKUP($E138,'Data Mercado'!$A$7:$F$25,2,0))</f>
      </c>
      <c r="I138" s="164">
        <f>IF($E138="","",IF(H138&gt;$G138,($G138/H138)-1,""))</f>
      </c>
      <c r="J138" s="271">
        <f>IF($D138="","",IF(H138="","",IF(H138="ND","",IF($F138=0,"",IF($F138&gt;=H138,"",H138-$F138)))))</f>
      </c>
      <c r="K138" s="272">
        <f>IF($E138="","",VLOOKUP($E138,'Data Mercado'!$A$7:$F$25,3,0))</f>
      </c>
      <c r="L138" s="164">
        <f>IF($E138="","",IF(K138&gt;$G138,($G138/K138)-1,""))</f>
      </c>
      <c r="M138" s="271">
        <f>IF($D138="","",IF(K138="","",IF(K138="ND","",IF($F138=0,"",IF($F138&gt;=K138,"",K138-$F138)))))</f>
      </c>
      <c r="N138" s="272">
        <f>IF($E138="","",VLOOKUP($E138,'Data Mercado'!$A$7:$F$25,4,0))</f>
      </c>
      <c r="O138" s="164">
        <f>IF($E138="","",IF(N138&gt;$G138,($G138/N138)-1,""))</f>
      </c>
      <c r="P138" s="271">
        <f>IF($D138="","",IF(N138="","",IF(N138="ND","",IF($F138=0,"",IF($F138&gt;=N138,"",N138-$F138)))))</f>
      </c>
      <c r="Q138" s="272">
        <f>IF($E138="","",VLOOKUP($E138,'Data Mercado'!$A$7:$F$25,5,0))</f>
      </c>
      <c r="R138" s="164">
        <f>IF($E138="","",IF(Q138&gt;$G138,($G138/Q138)-1,""))</f>
      </c>
      <c r="S138" s="271">
        <f>IF($D138="","",IF(Q138="","",IF(Q138="ND","",IF($F138=0,"",IF($F138&gt;=Q138,"",Q138-$F138)))))</f>
      </c>
      <c r="T138" s="272">
        <f>IF($E138="","",VLOOKUP($E138,'Data Mercado'!$A$7:$F$25,6,0))</f>
      </c>
      <c r="U138" s="164">
        <f>IF($E138="","",IF(T138&gt;$G138,($G138/T138)-1,""))</f>
      </c>
      <c r="V138" s="271">
        <f>IF($D138="","",IF(T138="","",IF(T138="ND","",IF($F138=0,"",IF($F138&gt;=T138,"",T138-$F138)))))</f>
      </c>
    </row>
    <row r="139" spans="1:22" ht="19" customHeight="1">
      <c r="A139" s="175"/>
      <c r="B139" s="231"/>
      <c r="C139" s="154"/>
      <c r="D139" s="154"/>
      <c r="E139" s="154"/>
      <c r="F139" s="271"/>
      <c r="G139" s="271"/>
      <c r="H139" s="272">
        <f>IF($E139="","",VLOOKUP($E139,'Data Mercado'!$A$7:$F$25,2,0))</f>
      </c>
      <c r="I139" s="164">
        <f>IF($E139="","",IF(H139&gt;$G139,($G139/H139)-1,""))</f>
      </c>
      <c r="J139" s="271">
        <f>IF($D139="","",IF(H139="","",IF(H139="ND","",IF($F139=0,"",IF($F139&gt;=H139,"",H139-$F139)))))</f>
      </c>
      <c r="K139" s="272">
        <f>IF($E139="","",VLOOKUP($E139,'Data Mercado'!$A$7:$F$25,3,0))</f>
      </c>
      <c r="L139" s="164">
        <f>IF($E139="","",IF(K139&gt;$G139,($G139/K139)-1,""))</f>
      </c>
      <c r="M139" s="271">
        <f>IF($D139="","",IF(K139="","",IF(K139="ND","",IF($F139=0,"",IF($F139&gt;=K139,"",K139-$F139)))))</f>
      </c>
      <c r="N139" s="272">
        <f>IF($E139="","",VLOOKUP($E139,'Data Mercado'!$A$7:$F$25,4,0))</f>
      </c>
      <c r="O139" s="164">
        <f>IF($E139="","",IF(N139&gt;$G139,($G139/N139)-1,""))</f>
      </c>
      <c r="P139" s="271">
        <f>IF($D139="","",IF(N139="","",IF(N139="ND","",IF($F139=0,"",IF($F139&gt;=N139,"",N139-$F139)))))</f>
      </c>
      <c r="Q139" s="272">
        <f>IF($E139="","",VLOOKUP($E139,'Data Mercado'!$A$7:$F$25,5,0))</f>
      </c>
      <c r="R139" s="164">
        <f>IF($E139="","",IF(Q139&gt;$G139,($G139/Q139)-1,""))</f>
      </c>
      <c r="S139" s="271">
        <f>IF($D139="","",IF(Q139="","",IF(Q139="ND","",IF($F139=0,"",IF($F139&gt;=Q139,"",Q139-$F139)))))</f>
      </c>
      <c r="T139" s="272">
        <f>IF($E139="","",VLOOKUP($E139,'Data Mercado'!$A$7:$F$25,6,0))</f>
      </c>
      <c r="U139" s="164">
        <f>IF($E139="","",IF(T139&gt;$G139,($G139/T139)-1,""))</f>
      </c>
      <c r="V139" s="271">
        <f>IF($D139="","",IF(T139="","",IF(T139="ND","",IF($F139=0,"",IF($F139&gt;=T139,"",T139-$F139)))))</f>
      </c>
    </row>
    <row r="140" spans="1:22" ht="19" customHeight="1">
      <c r="A140" s="175"/>
      <c r="B140" s="231"/>
      <c r="C140" s="154"/>
      <c r="D140" s="154"/>
      <c r="E140" s="154"/>
      <c r="F140" s="271"/>
      <c r="G140" s="271"/>
      <c r="H140" s="272">
        <f>IF($E140="","",VLOOKUP($E140,'Data Mercado'!$A$7:$F$25,2,0))</f>
      </c>
      <c r="I140" s="164">
        <f>IF($E140="","",IF(H140&gt;$G140,($G140/H140)-1,""))</f>
      </c>
      <c r="J140" s="271">
        <f>IF($D140="","",IF(H140="","",IF(H140="ND","",IF($F140=0,"",IF($F140&gt;=H140,"",H140-$F140)))))</f>
      </c>
      <c r="K140" s="272">
        <f>IF($E140="","",VLOOKUP($E140,'Data Mercado'!$A$7:$F$25,3,0))</f>
      </c>
      <c r="L140" s="164">
        <f>IF($E140="","",IF(K140&gt;$G140,($G140/K140)-1,""))</f>
      </c>
      <c r="M140" s="271">
        <f>IF($D140="","",IF(K140="","",IF(K140="ND","",IF($F140=0,"",IF($F140&gt;=K140,"",K140-$F140)))))</f>
      </c>
      <c r="N140" s="272">
        <f>IF($E140="","",VLOOKUP($E140,'Data Mercado'!$A$7:$F$25,4,0))</f>
      </c>
      <c r="O140" s="164">
        <f>IF($E140="","",IF(N140&gt;$G140,($G140/N140)-1,""))</f>
      </c>
      <c r="P140" s="271">
        <f>IF($D140="","",IF(N140="","",IF(N140="ND","",IF($F140=0,"",IF($F140&gt;=N140,"",N140-$F140)))))</f>
      </c>
      <c r="Q140" s="272">
        <f>IF($E140="","",VLOOKUP($E140,'Data Mercado'!$A$7:$F$25,5,0))</f>
      </c>
      <c r="R140" s="164">
        <f>IF($E140="","",IF(Q140&gt;$G140,($G140/Q140)-1,""))</f>
      </c>
      <c r="S140" s="271">
        <f>IF($D140="","",IF(Q140="","",IF(Q140="ND","",IF($F140=0,"",IF($F140&gt;=Q140,"",Q140-$F140)))))</f>
      </c>
      <c r="T140" s="272">
        <f>IF($E140="","",VLOOKUP($E140,'Data Mercado'!$A$7:$F$25,6,0))</f>
      </c>
      <c r="U140" s="164">
        <f>IF($E140="","",IF(T140&gt;$G140,($G140/T140)-1,""))</f>
      </c>
      <c r="V140" s="271">
        <f>IF($D140="","",IF(T140="","",IF(T140="ND","",IF($F140=0,"",IF($F140&gt;=T140,"",T140-$F140)))))</f>
      </c>
    </row>
    <row r="141" spans="1:22" ht="19" customHeight="1">
      <c r="A141" s="175"/>
      <c r="B141" s="231"/>
      <c r="C141" s="154"/>
      <c r="D141" s="154"/>
      <c r="E141" s="154"/>
      <c r="F141" s="271"/>
      <c r="G141" s="271"/>
      <c r="H141" s="272">
        <f>IF($E141="","",VLOOKUP($E141,'Data Mercado'!$A$7:$F$25,2,0))</f>
      </c>
      <c r="I141" s="164">
        <f>IF($E141="","",IF(H141&gt;$G141,($G141/H141)-1,""))</f>
      </c>
      <c r="J141" s="271">
        <f>IF($D141="","",IF(H141="","",IF(H141="ND","",IF($F141=0,"",IF($F141&gt;=H141,"",H141-$F141)))))</f>
      </c>
      <c r="K141" s="272">
        <f>IF($E141="","",VLOOKUP($E141,'Data Mercado'!$A$7:$F$25,3,0))</f>
      </c>
      <c r="L141" s="164">
        <f>IF($E141="","",IF(K141&gt;$G141,($G141/K141)-1,""))</f>
      </c>
      <c r="M141" s="271">
        <f>IF($D141="","",IF(K141="","",IF(K141="ND","",IF($F141=0,"",IF($F141&gt;=K141,"",K141-$F141)))))</f>
      </c>
      <c r="N141" s="272">
        <f>IF($E141="","",VLOOKUP($E141,'Data Mercado'!$A$7:$F$25,4,0))</f>
      </c>
      <c r="O141" s="164">
        <f>IF($E141="","",IF(N141&gt;$G141,($G141/N141)-1,""))</f>
      </c>
      <c r="P141" s="271">
        <f>IF($D141="","",IF(N141="","",IF(N141="ND","",IF($F141=0,"",IF($F141&gt;=N141,"",N141-$F141)))))</f>
      </c>
      <c r="Q141" s="272">
        <f>IF($E141="","",VLOOKUP($E141,'Data Mercado'!$A$7:$F$25,5,0))</f>
      </c>
      <c r="R141" s="164">
        <f>IF($E141="","",IF(Q141&gt;$G141,($G141/Q141)-1,""))</f>
      </c>
      <c r="S141" s="271">
        <f>IF($D141="","",IF(Q141="","",IF(Q141="ND","",IF($F141=0,"",IF($F141&gt;=Q141,"",Q141-$F141)))))</f>
      </c>
      <c r="T141" s="272">
        <f>IF($E141="","",VLOOKUP($E141,'Data Mercado'!$A$7:$F$25,6,0))</f>
      </c>
      <c r="U141" s="164">
        <f>IF($E141="","",IF(T141&gt;$G141,($G141/T141)-1,""))</f>
      </c>
      <c r="V141" s="271">
        <f>IF($D141="","",IF(T141="","",IF(T141="ND","",IF($F141=0,"",IF($F141&gt;=T141,"",T141-$F141)))))</f>
      </c>
    </row>
    <row r="142" spans="1:22" ht="19" customHeight="1">
      <c r="A142" s="175"/>
      <c r="B142" s="231"/>
      <c r="C142" s="154"/>
      <c r="D142" s="154"/>
      <c r="E142" s="154"/>
      <c r="F142" s="271"/>
      <c r="G142" s="271"/>
      <c r="H142" s="272">
        <f>IF($E142="","",VLOOKUP($E142,'Data Mercado'!$A$7:$F$25,2,0))</f>
      </c>
      <c r="I142" s="164">
        <f>IF($E142="","",IF(H142&gt;$G142,($G142/H142)-1,""))</f>
      </c>
      <c r="J142" s="271">
        <f>IF($D142="","",IF(H142="","",IF(H142="ND","",IF($F142=0,"",IF($F142&gt;=H142,"",H142-$F142)))))</f>
      </c>
      <c r="K142" s="272">
        <f>IF($E142="","",VLOOKUP($E142,'Data Mercado'!$A$7:$F$25,3,0))</f>
      </c>
      <c r="L142" s="164">
        <f>IF($E142="","",IF(K142&gt;$G142,($G142/K142)-1,""))</f>
      </c>
      <c r="M142" s="271">
        <f>IF($D142="","",IF(K142="","",IF(K142="ND","",IF($F142=0,"",IF($F142&gt;=K142,"",K142-$F142)))))</f>
      </c>
      <c r="N142" s="272">
        <f>IF($E142="","",VLOOKUP($E142,'Data Mercado'!$A$7:$F$25,4,0))</f>
      </c>
      <c r="O142" s="164">
        <f>IF($E142="","",IF(N142&gt;$G142,($G142/N142)-1,""))</f>
      </c>
      <c r="P142" s="271">
        <f>IF($D142="","",IF(N142="","",IF(N142="ND","",IF($F142=0,"",IF($F142&gt;=N142,"",N142-$F142)))))</f>
      </c>
      <c r="Q142" s="272">
        <f>IF($E142="","",VLOOKUP($E142,'Data Mercado'!$A$7:$F$25,5,0))</f>
      </c>
      <c r="R142" s="164">
        <f>IF($E142="","",IF(Q142&gt;$G142,($G142/Q142)-1,""))</f>
      </c>
      <c r="S142" s="271">
        <f>IF($D142="","",IF(Q142="","",IF(Q142="ND","",IF($F142=0,"",IF($F142&gt;=Q142,"",Q142-$F142)))))</f>
      </c>
      <c r="T142" s="272">
        <f>IF($E142="","",VLOOKUP($E142,'Data Mercado'!$A$7:$F$25,6,0))</f>
      </c>
      <c r="U142" s="164">
        <f>IF($E142="","",IF(T142&gt;$G142,($G142/T142)-1,""))</f>
      </c>
      <c r="V142" s="271">
        <f>IF($D142="","",IF(T142="","",IF(T142="ND","",IF($F142=0,"",IF($F142&gt;=T142,"",T142-$F142)))))</f>
      </c>
    </row>
    <row r="143" spans="1:22" ht="19" customHeight="1">
      <c r="A143" s="175"/>
      <c r="B143" s="231"/>
      <c r="C143" s="154"/>
      <c r="D143" s="154"/>
      <c r="E143" s="154"/>
      <c r="F143" s="271"/>
      <c r="G143" s="271"/>
      <c r="H143" s="272">
        <f>IF($E143="","",VLOOKUP($E143,'Data Mercado'!$A$7:$F$25,2,0))</f>
      </c>
      <c r="I143" s="164">
        <f>IF($E143="","",IF(H143&gt;$G143,($G143/H143)-1,""))</f>
      </c>
      <c r="J143" s="271">
        <f>IF($D143="","",IF(H143="","",IF(H143="ND","",IF($F143=0,"",IF($F143&gt;=H143,"",H143-$F143)))))</f>
      </c>
      <c r="K143" s="272">
        <f>IF($E143="","",VLOOKUP($E143,'Data Mercado'!$A$7:$F$25,3,0))</f>
      </c>
      <c r="L143" s="164">
        <f>IF($E143="","",IF(K143&gt;$G143,($G143/K143)-1,""))</f>
      </c>
      <c r="M143" s="271">
        <f>IF($D143="","",IF(K143="","",IF(K143="ND","",IF($F143=0,"",IF($F143&gt;=K143,"",K143-$F143)))))</f>
      </c>
      <c r="N143" s="272">
        <f>IF($E143="","",VLOOKUP($E143,'Data Mercado'!$A$7:$F$25,4,0))</f>
      </c>
      <c r="O143" s="164">
        <f>IF($E143="","",IF(N143&gt;$G143,($G143/N143)-1,""))</f>
      </c>
      <c r="P143" s="271">
        <f>IF($D143="","",IF(N143="","",IF(N143="ND","",IF($F143=0,"",IF($F143&gt;=N143,"",N143-$F143)))))</f>
      </c>
      <c r="Q143" s="272">
        <f>IF($E143="","",VLOOKUP($E143,'Data Mercado'!$A$7:$F$25,5,0))</f>
      </c>
      <c r="R143" s="164">
        <f>IF($E143="","",IF(Q143&gt;$G143,($G143/Q143)-1,""))</f>
      </c>
      <c r="S143" s="271">
        <f>IF($D143="","",IF(Q143="","",IF(Q143="ND","",IF($F143=0,"",IF($F143&gt;=Q143,"",Q143-$F143)))))</f>
      </c>
      <c r="T143" s="272">
        <f>IF($E143="","",VLOOKUP($E143,'Data Mercado'!$A$7:$F$25,6,0))</f>
      </c>
      <c r="U143" s="164">
        <f>IF($E143="","",IF(T143&gt;$G143,($G143/T143)-1,""))</f>
      </c>
      <c r="V143" s="271">
        <f>IF($D143="","",IF(T143="","",IF(T143="ND","",IF($F143=0,"",IF($F143&gt;=T143,"",T143-$F143)))))</f>
      </c>
    </row>
    <row r="144" spans="1:22" ht="19" customHeight="1">
      <c r="A144" s="175"/>
      <c r="B144" s="231"/>
      <c r="C144" s="154"/>
      <c r="D144" s="154"/>
      <c r="E144" s="154"/>
      <c r="F144" s="271"/>
      <c r="G144" s="271"/>
      <c r="H144" s="272">
        <f>IF($E144="","",VLOOKUP($E144,'Data Mercado'!$A$7:$F$25,2,0))</f>
      </c>
      <c r="I144" s="164">
        <f>IF($E144="","",IF(H144&gt;$G144,($G144/H144)-1,""))</f>
      </c>
      <c r="J144" s="271">
        <f>IF($D144="","",IF(H144="","",IF(H144="ND","",IF($F144=0,"",IF($F144&gt;=H144,"",H144-$F144)))))</f>
      </c>
      <c r="K144" s="272">
        <f>IF($E144="","",VLOOKUP($E144,'Data Mercado'!$A$7:$F$25,3,0))</f>
      </c>
      <c r="L144" s="164">
        <f>IF($E144="","",IF(K144&gt;$G144,($G144/K144)-1,""))</f>
      </c>
      <c r="M144" s="271">
        <f>IF($D144="","",IF(K144="","",IF(K144="ND","",IF($F144=0,"",IF($F144&gt;=K144,"",K144-$F144)))))</f>
      </c>
      <c r="N144" s="272">
        <f>IF($E144="","",VLOOKUP($E144,'Data Mercado'!$A$7:$F$25,4,0))</f>
      </c>
      <c r="O144" s="164">
        <f>IF($E144="","",IF(N144&gt;$G144,($G144/N144)-1,""))</f>
      </c>
      <c r="P144" s="271">
        <f>IF($D144="","",IF(N144="","",IF(N144="ND","",IF($F144=0,"",IF($F144&gt;=N144,"",N144-$F144)))))</f>
      </c>
      <c r="Q144" s="272">
        <f>IF($E144="","",VLOOKUP($E144,'Data Mercado'!$A$7:$F$25,5,0))</f>
      </c>
      <c r="R144" s="164">
        <f>IF($E144="","",IF(Q144&gt;$G144,($G144/Q144)-1,""))</f>
      </c>
      <c r="S144" s="271">
        <f>IF($D144="","",IF(Q144="","",IF(Q144="ND","",IF($F144=0,"",IF($F144&gt;=Q144,"",Q144-$F144)))))</f>
      </c>
      <c r="T144" s="272">
        <f>IF($E144="","",VLOOKUP($E144,'Data Mercado'!$A$7:$F$25,6,0))</f>
      </c>
      <c r="U144" s="164">
        <f>IF($E144="","",IF(T144&gt;$G144,($G144/T144)-1,""))</f>
      </c>
      <c r="V144" s="271">
        <f>IF($D144="","",IF(T144="","",IF(T144="ND","",IF($F144=0,"",IF($F144&gt;=T144,"",T144-$F144)))))</f>
      </c>
    </row>
    <row r="145" spans="1:22" ht="19" customHeight="1">
      <c r="A145" s="175"/>
      <c r="B145" s="231"/>
      <c r="C145" s="154"/>
      <c r="D145" s="154"/>
      <c r="E145" s="154"/>
      <c r="F145" s="271"/>
      <c r="G145" s="271"/>
      <c r="H145" s="272">
        <f>IF($E145="","",VLOOKUP($E145,'Data Mercado'!$A$7:$F$25,2,0))</f>
      </c>
      <c r="I145" s="164">
        <f>IF($E145="","",IF(H145&gt;$G145,($G145/H145)-1,""))</f>
      </c>
      <c r="J145" s="271">
        <f>IF($D145="","",IF(H145="","",IF(H145="ND","",IF($F145=0,"",IF($F145&gt;=H145,"",H145-$F145)))))</f>
      </c>
      <c r="K145" s="272">
        <f>IF($E145="","",VLOOKUP($E145,'Data Mercado'!$A$7:$F$25,3,0))</f>
      </c>
      <c r="L145" s="164">
        <f>IF($E145="","",IF(K145&gt;$G145,($G145/K145)-1,""))</f>
      </c>
      <c r="M145" s="271">
        <f>IF($D145="","",IF(K145="","",IF(K145="ND","",IF($F145=0,"",IF($F145&gt;=K145,"",K145-$F145)))))</f>
      </c>
      <c r="N145" s="272">
        <f>IF($E145="","",VLOOKUP($E145,'Data Mercado'!$A$7:$F$25,4,0))</f>
      </c>
      <c r="O145" s="164">
        <f>IF($E145="","",IF(N145&gt;$G145,($G145/N145)-1,""))</f>
      </c>
      <c r="P145" s="271">
        <f>IF($D145="","",IF(N145="","",IF(N145="ND","",IF($F145=0,"",IF($F145&gt;=N145,"",N145-$F145)))))</f>
      </c>
      <c r="Q145" s="272">
        <f>IF($E145="","",VLOOKUP($E145,'Data Mercado'!$A$7:$F$25,5,0))</f>
      </c>
      <c r="R145" s="164">
        <f>IF($E145="","",IF(Q145&gt;$G145,($G145/Q145)-1,""))</f>
      </c>
      <c r="S145" s="271">
        <f>IF($D145="","",IF(Q145="","",IF(Q145="ND","",IF($F145=0,"",IF($F145&gt;=Q145,"",Q145-$F145)))))</f>
      </c>
      <c r="T145" s="272">
        <f>IF($E145="","",VLOOKUP($E145,'Data Mercado'!$A$7:$F$25,6,0))</f>
      </c>
      <c r="U145" s="164">
        <f>IF($E145="","",IF(T145&gt;$G145,($G145/T145)-1,""))</f>
      </c>
      <c r="V145" s="271">
        <f>IF($D145="","",IF(T145="","",IF(T145="ND","",IF($F145=0,"",IF($F145&gt;=T145,"",T145-$F145)))))</f>
      </c>
    </row>
    <row r="146" spans="1:22" ht="19" customHeight="1">
      <c r="A146" s="175"/>
      <c r="B146" s="231"/>
      <c r="C146" s="154"/>
      <c r="D146" s="154"/>
      <c r="E146" s="154"/>
      <c r="F146" s="271"/>
      <c r="G146" s="271"/>
      <c r="H146" s="272">
        <f>IF($E146="","",VLOOKUP($E146,'Data Mercado'!$A$7:$F$25,2,0))</f>
      </c>
      <c r="I146" s="164">
        <f>IF($E146="","",IF(H146&gt;$G146,($G146/H146)-1,""))</f>
      </c>
      <c r="J146" s="271">
        <f>IF($D146="","",IF(H146="","",IF(H146="ND","",IF($F146=0,"",IF($F146&gt;=H146,"",H146-$F146)))))</f>
      </c>
      <c r="K146" s="272">
        <f>IF($E146="","",VLOOKUP($E146,'Data Mercado'!$A$7:$F$25,3,0))</f>
      </c>
      <c r="L146" s="164">
        <f>IF($E146="","",IF(K146&gt;$G146,($G146/K146)-1,""))</f>
      </c>
      <c r="M146" s="271">
        <f>IF($D146="","",IF(K146="","",IF(K146="ND","",IF($F146=0,"",IF($F146&gt;=K146,"",K146-$F146)))))</f>
      </c>
      <c r="N146" s="272">
        <f>IF($E146="","",VLOOKUP($E146,'Data Mercado'!$A$7:$F$25,4,0))</f>
      </c>
      <c r="O146" s="164">
        <f>IF($E146="","",IF(N146&gt;$G146,($G146/N146)-1,""))</f>
      </c>
      <c r="P146" s="271">
        <f>IF($D146="","",IF(N146="","",IF(N146="ND","",IF($F146=0,"",IF($F146&gt;=N146,"",N146-$F146)))))</f>
      </c>
      <c r="Q146" s="272">
        <f>IF($E146="","",VLOOKUP($E146,'Data Mercado'!$A$7:$F$25,5,0))</f>
      </c>
      <c r="R146" s="164">
        <f>IF($E146="","",IF(Q146&gt;$G146,($G146/Q146)-1,""))</f>
      </c>
      <c r="S146" s="271">
        <f>IF($D146="","",IF(Q146="","",IF(Q146="ND","",IF($F146=0,"",IF($F146&gt;=Q146,"",Q146-$F146)))))</f>
      </c>
      <c r="T146" s="272">
        <f>IF($E146="","",VLOOKUP($E146,'Data Mercado'!$A$7:$F$25,6,0))</f>
      </c>
      <c r="U146" s="164">
        <f>IF($E146="","",IF(T146&gt;$G146,($G146/T146)-1,""))</f>
      </c>
      <c r="V146" s="271">
        <f>IF($D146="","",IF(T146="","",IF(T146="ND","",IF($F146=0,"",IF($F146&gt;=T146,"",T146-$F146)))))</f>
      </c>
    </row>
    <row r="147" spans="1:22" ht="19" customHeight="1">
      <c r="A147" s="175"/>
      <c r="B147" s="231"/>
      <c r="C147" s="154"/>
      <c r="D147" s="154"/>
      <c r="E147" s="154"/>
      <c r="F147" s="271"/>
      <c r="G147" s="271"/>
      <c r="H147" s="272">
        <f>IF($E147="","",VLOOKUP($E147,'Data Mercado'!$A$7:$F$25,2,0))</f>
      </c>
      <c r="I147" s="164">
        <f>IF($E147="","",IF(H147&gt;$G147,($G147/H147)-1,""))</f>
      </c>
      <c r="J147" s="271">
        <f>IF($D147="","",IF(H147="","",IF(H147="ND","",IF($F147=0,"",IF($F147&gt;=H147,"",H147-$F147)))))</f>
      </c>
      <c r="K147" s="272">
        <f>IF($E147="","",VLOOKUP($E147,'Data Mercado'!$A$7:$F$25,3,0))</f>
      </c>
      <c r="L147" s="164">
        <f>IF($E147="","",IF(K147&gt;$G147,($G147/K147)-1,""))</f>
      </c>
      <c r="M147" s="271">
        <f>IF($D147="","",IF(K147="","",IF(K147="ND","",IF($F147=0,"",IF($F147&gt;=K147,"",K147-$F147)))))</f>
      </c>
      <c r="N147" s="272">
        <f>IF($E147="","",VLOOKUP($E147,'Data Mercado'!$A$7:$F$25,4,0))</f>
      </c>
      <c r="O147" s="164">
        <f>IF($E147="","",IF(N147&gt;$G147,($G147/N147)-1,""))</f>
      </c>
      <c r="P147" s="271">
        <f>IF($D147="","",IF(N147="","",IF(N147="ND","",IF($F147=0,"",IF($F147&gt;=N147,"",N147-$F147)))))</f>
      </c>
      <c r="Q147" s="272">
        <f>IF($E147="","",VLOOKUP($E147,'Data Mercado'!$A$7:$F$25,5,0))</f>
      </c>
      <c r="R147" s="164">
        <f>IF($E147="","",IF(Q147&gt;$G147,($G147/Q147)-1,""))</f>
      </c>
      <c r="S147" s="271">
        <f>IF($D147="","",IF(Q147="","",IF(Q147="ND","",IF($F147=0,"",IF($F147&gt;=Q147,"",Q147-$F147)))))</f>
      </c>
      <c r="T147" s="272">
        <f>IF($E147="","",VLOOKUP($E147,'Data Mercado'!$A$7:$F$25,6,0))</f>
      </c>
      <c r="U147" s="164">
        <f>IF($E147="","",IF(T147&gt;$G147,($G147/T147)-1,""))</f>
      </c>
      <c r="V147" s="271">
        <f>IF($D147="","",IF(T147="","",IF(T147="ND","",IF($F147=0,"",IF($F147&gt;=T147,"",T147-$F147)))))</f>
      </c>
    </row>
    <row r="148" spans="1:22" ht="19" customHeight="1">
      <c r="A148" s="175"/>
      <c r="B148" s="231"/>
      <c r="C148" s="154"/>
      <c r="D148" s="154"/>
      <c r="E148" s="154"/>
      <c r="F148" s="271"/>
      <c r="G148" s="271"/>
      <c r="H148" s="272">
        <f>IF($E148="","",VLOOKUP($E148,'Data Mercado'!$A$7:$F$25,2,0))</f>
      </c>
      <c r="I148" s="164">
        <f>IF($E148="","",IF(H148&gt;$G148,($G148/H148)-1,""))</f>
      </c>
      <c r="J148" s="271">
        <f>IF($D148="","",IF(H148="","",IF(H148="ND","",IF($F148=0,"",IF($F148&gt;=H148,"",H148-$F148)))))</f>
      </c>
      <c r="K148" s="272">
        <f>IF($E148="","",VLOOKUP($E148,'Data Mercado'!$A$7:$F$25,3,0))</f>
      </c>
      <c r="L148" s="164">
        <f>IF($E148="","",IF(K148&gt;$G148,($G148/K148)-1,""))</f>
      </c>
      <c r="M148" s="271">
        <f>IF($D148="","",IF(K148="","",IF(K148="ND","",IF($F148=0,"",IF($F148&gt;=K148,"",K148-$F148)))))</f>
      </c>
      <c r="N148" s="272">
        <f>IF($E148="","",VLOOKUP($E148,'Data Mercado'!$A$7:$F$25,4,0))</f>
      </c>
      <c r="O148" s="164">
        <f>IF($E148="","",IF(N148&gt;$G148,($G148/N148)-1,""))</f>
      </c>
      <c r="P148" s="271">
        <f>IF($D148="","",IF(N148="","",IF(N148="ND","",IF($F148=0,"",IF($F148&gt;=N148,"",N148-$F148)))))</f>
      </c>
      <c r="Q148" s="272">
        <f>IF($E148="","",VLOOKUP($E148,'Data Mercado'!$A$7:$F$25,5,0))</f>
      </c>
      <c r="R148" s="164">
        <f>IF($E148="","",IF(Q148&gt;$G148,($G148/Q148)-1,""))</f>
      </c>
      <c r="S148" s="271">
        <f>IF($D148="","",IF(Q148="","",IF(Q148="ND","",IF($F148=0,"",IF($F148&gt;=Q148,"",Q148-$F148)))))</f>
      </c>
      <c r="T148" s="272">
        <f>IF($E148="","",VLOOKUP($E148,'Data Mercado'!$A$7:$F$25,6,0))</f>
      </c>
      <c r="U148" s="164">
        <f>IF($E148="","",IF(T148&gt;$G148,($G148/T148)-1,""))</f>
      </c>
      <c r="V148" s="271">
        <f>IF($D148="","",IF(T148="","",IF(T148="ND","",IF($F148=0,"",IF($F148&gt;=T148,"",T148-$F148)))))</f>
      </c>
    </row>
    <row r="149" spans="1:22" ht="19" customHeight="1">
      <c r="A149" s="175"/>
      <c r="B149" s="231"/>
      <c r="C149" s="154"/>
      <c r="D149" s="154"/>
      <c r="E149" s="154"/>
      <c r="F149" s="271"/>
      <c r="G149" s="271"/>
      <c r="H149" s="272">
        <f>IF($E149="","",VLOOKUP($E149,'Data Mercado'!$A$7:$F$25,2,0))</f>
      </c>
      <c r="I149" s="164">
        <f>IF($E149="","",IF(H149&gt;$G149,($G149/H149)-1,""))</f>
      </c>
      <c r="J149" s="271">
        <f>IF($D149="","",IF(H149="","",IF(H149="ND","",IF($F149=0,"",IF($F149&gt;=H149,"",H149-$F149)))))</f>
      </c>
      <c r="K149" s="272">
        <f>IF($E149="","",VLOOKUP($E149,'Data Mercado'!$A$7:$F$25,3,0))</f>
      </c>
      <c r="L149" s="164">
        <f>IF($E149="","",IF(K149&gt;$G149,($G149/K149)-1,""))</f>
      </c>
      <c r="M149" s="271">
        <f>IF($D149="","",IF(K149="","",IF(K149="ND","",IF($F149=0,"",IF($F149&gt;=K149,"",K149-$F149)))))</f>
      </c>
      <c r="N149" s="272">
        <f>IF($E149="","",VLOOKUP($E149,'Data Mercado'!$A$7:$F$25,4,0))</f>
      </c>
      <c r="O149" s="164">
        <f>IF($E149="","",IF(N149&gt;$G149,($G149/N149)-1,""))</f>
      </c>
      <c r="P149" s="271">
        <f>IF($D149="","",IF(N149="","",IF(N149="ND","",IF($F149=0,"",IF($F149&gt;=N149,"",N149-$F149)))))</f>
      </c>
      <c r="Q149" s="272">
        <f>IF($E149="","",VLOOKUP($E149,'Data Mercado'!$A$7:$F$25,5,0))</f>
      </c>
      <c r="R149" s="164">
        <f>IF($E149="","",IF(Q149&gt;$G149,($G149/Q149)-1,""))</f>
      </c>
      <c r="S149" s="271">
        <f>IF($D149="","",IF(Q149="","",IF(Q149="ND","",IF($F149=0,"",IF($F149&gt;=Q149,"",Q149-$F149)))))</f>
      </c>
      <c r="T149" s="272">
        <f>IF($E149="","",VLOOKUP($E149,'Data Mercado'!$A$7:$F$25,6,0))</f>
      </c>
      <c r="U149" s="164">
        <f>IF($E149="","",IF(T149&gt;$G149,($G149/T149)-1,""))</f>
      </c>
      <c r="V149" s="271">
        <f>IF($D149="","",IF(T149="","",IF(T149="ND","",IF($F149=0,"",IF($F149&gt;=T149,"",T149-$F149)))))</f>
      </c>
    </row>
    <row r="150" spans="1:22" ht="19" customHeight="1">
      <c r="A150" s="175"/>
      <c r="B150" s="231"/>
      <c r="C150" s="154"/>
      <c r="D150" s="154"/>
      <c r="E150" s="154"/>
      <c r="F150" s="271"/>
      <c r="G150" s="271"/>
      <c r="H150" s="272">
        <f>IF($E150="","",VLOOKUP($E150,'Data Mercado'!$A$7:$F$25,2,0))</f>
      </c>
      <c r="I150" s="164">
        <f>IF($E150="","",IF(H150&gt;$G150,($G150/H150)-1,""))</f>
      </c>
      <c r="J150" s="271">
        <f>IF($D150="","",IF(H150="","",IF(H150="ND","",IF($F150=0,"",IF($F150&gt;=H150,"",H150-$F150)))))</f>
      </c>
      <c r="K150" s="272">
        <f>IF($E150="","",VLOOKUP($E150,'Data Mercado'!$A$7:$F$25,3,0))</f>
      </c>
      <c r="L150" s="164">
        <f>IF($E150="","",IF(K150&gt;$G150,($G150/K150)-1,""))</f>
      </c>
      <c r="M150" s="271">
        <f>IF($D150="","",IF(K150="","",IF(K150="ND","",IF($F150=0,"",IF($F150&gt;=K150,"",K150-$F150)))))</f>
      </c>
      <c r="N150" s="272">
        <f>IF($E150="","",VLOOKUP($E150,'Data Mercado'!$A$7:$F$25,4,0))</f>
      </c>
      <c r="O150" s="164">
        <f>IF($E150="","",IF(N150&gt;$G150,($G150/N150)-1,""))</f>
      </c>
      <c r="P150" s="271">
        <f>IF($D150="","",IF(N150="","",IF(N150="ND","",IF($F150=0,"",IF($F150&gt;=N150,"",N150-$F150)))))</f>
      </c>
      <c r="Q150" s="272">
        <f>IF($E150="","",VLOOKUP($E150,'Data Mercado'!$A$7:$F$25,5,0))</f>
      </c>
      <c r="R150" s="164">
        <f>IF($E150="","",IF(Q150&gt;$G150,($G150/Q150)-1,""))</f>
      </c>
      <c r="S150" s="271">
        <f>IF($D150="","",IF(Q150="","",IF(Q150="ND","",IF($F150=0,"",IF($F150&gt;=Q150,"",Q150-$F150)))))</f>
      </c>
      <c r="T150" s="272">
        <f>IF($E150="","",VLOOKUP($E150,'Data Mercado'!$A$7:$F$25,6,0))</f>
      </c>
      <c r="U150" s="164">
        <f>IF($E150="","",IF(T150&gt;$G150,($G150/T150)-1,""))</f>
      </c>
      <c r="V150" s="271">
        <f>IF($D150="","",IF(T150="","",IF(T150="ND","",IF($F150=0,"",IF($F150&gt;=T150,"",T150-$F150)))))</f>
      </c>
    </row>
    <row r="151" spans="1:22" ht="19" customHeight="1">
      <c r="A151" s="175"/>
      <c r="B151" s="231"/>
      <c r="C151" s="154"/>
      <c r="D151" s="154"/>
      <c r="E151" s="154"/>
      <c r="F151" s="271"/>
      <c r="G151" s="271"/>
      <c r="H151" s="272">
        <f>IF($E151="","",VLOOKUP($E151,'Data Mercado'!$A$7:$F$25,2,0))</f>
      </c>
      <c r="I151" s="164">
        <f>IF($E151="","",IF(H151&gt;$G151,($G151/H151)-1,""))</f>
      </c>
      <c r="J151" s="271">
        <f>IF($D151="","",IF(H151="","",IF(H151="ND","",IF($F151=0,"",IF($F151&gt;=H151,"",H151-$F151)))))</f>
      </c>
      <c r="K151" s="272">
        <f>IF($E151="","",VLOOKUP($E151,'Data Mercado'!$A$7:$F$25,3,0))</f>
      </c>
      <c r="L151" s="164">
        <f>IF($E151="","",IF(K151&gt;$G151,($G151/K151)-1,""))</f>
      </c>
      <c r="M151" s="271">
        <f>IF($D151="","",IF(K151="","",IF(K151="ND","",IF($F151=0,"",IF($F151&gt;=K151,"",K151-$F151)))))</f>
      </c>
      <c r="N151" s="272">
        <f>IF($E151="","",VLOOKUP($E151,'Data Mercado'!$A$7:$F$25,4,0))</f>
      </c>
      <c r="O151" s="164">
        <f>IF($E151="","",IF(N151&gt;$G151,($G151/N151)-1,""))</f>
      </c>
      <c r="P151" s="271">
        <f>IF($D151="","",IF(N151="","",IF(N151="ND","",IF($F151=0,"",IF($F151&gt;=N151,"",N151-$F151)))))</f>
      </c>
      <c r="Q151" s="272">
        <f>IF($E151="","",VLOOKUP($E151,'Data Mercado'!$A$7:$F$25,5,0))</f>
      </c>
      <c r="R151" s="164">
        <f>IF($E151="","",IF(Q151&gt;$G151,($G151/Q151)-1,""))</f>
      </c>
      <c r="S151" s="271">
        <f>IF($D151="","",IF(Q151="","",IF(Q151="ND","",IF($F151=0,"",IF($F151&gt;=Q151,"",Q151-$F151)))))</f>
      </c>
      <c r="T151" s="272">
        <f>IF($E151="","",VLOOKUP($E151,'Data Mercado'!$A$7:$F$25,6,0))</f>
      </c>
      <c r="U151" s="164">
        <f>IF($E151="","",IF(T151&gt;$G151,($G151/T151)-1,""))</f>
      </c>
      <c r="V151" s="271">
        <f>IF($D151="","",IF(T151="","",IF(T151="ND","",IF($F151=0,"",IF($F151&gt;=T151,"",T151-$F151)))))</f>
      </c>
    </row>
    <row r="152" spans="1:22" ht="19" customHeight="1">
      <c r="A152" s="175"/>
      <c r="B152" s="231"/>
      <c r="C152" s="154"/>
      <c r="D152" s="154"/>
      <c r="E152" s="154"/>
      <c r="F152" s="271"/>
      <c r="G152" s="271"/>
      <c r="H152" s="272">
        <f>IF($E152="","",VLOOKUP($E152,'Data Mercado'!$A$7:$F$25,2,0))</f>
      </c>
      <c r="I152" s="164">
        <f>IF($E152="","",IF(H152&gt;$G152,($G152/H152)-1,""))</f>
      </c>
      <c r="J152" s="271">
        <f>IF($D152="","",IF(H152="","",IF(H152="ND","",IF($F152=0,"",IF($F152&gt;=H152,"",H152-$F152)))))</f>
      </c>
      <c r="K152" s="272">
        <f>IF($E152="","",VLOOKUP($E152,'Data Mercado'!$A$7:$F$25,3,0))</f>
      </c>
      <c r="L152" s="164">
        <f>IF($E152="","",IF(K152&gt;$G152,($G152/K152)-1,""))</f>
      </c>
      <c r="M152" s="271">
        <f>IF($D152="","",IF(K152="","",IF(K152="ND","",IF($F152=0,"",IF($F152&gt;=K152,"",K152-$F152)))))</f>
      </c>
      <c r="N152" s="272">
        <f>IF($E152="","",VLOOKUP($E152,'Data Mercado'!$A$7:$F$25,4,0))</f>
      </c>
      <c r="O152" s="164">
        <f>IF($E152="","",IF(N152&gt;$G152,($G152/N152)-1,""))</f>
      </c>
      <c r="P152" s="271">
        <f>IF($D152="","",IF(N152="","",IF(N152="ND","",IF($F152=0,"",IF($F152&gt;=N152,"",N152-$F152)))))</f>
      </c>
      <c r="Q152" s="272">
        <f>IF($E152="","",VLOOKUP($E152,'Data Mercado'!$A$7:$F$25,5,0))</f>
      </c>
      <c r="R152" s="164">
        <f>IF($E152="","",IF(Q152&gt;$G152,($G152/Q152)-1,""))</f>
      </c>
      <c r="S152" s="271">
        <f>IF($D152="","",IF(Q152="","",IF(Q152="ND","",IF($F152=0,"",IF($F152&gt;=Q152,"",Q152-$F152)))))</f>
      </c>
      <c r="T152" s="272">
        <f>IF($E152="","",VLOOKUP($E152,'Data Mercado'!$A$7:$F$25,6,0))</f>
      </c>
      <c r="U152" s="164">
        <f>IF($E152="","",IF(T152&gt;$G152,($G152/T152)-1,""))</f>
      </c>
      <c r="V152" s="271">
        <f>IF($D152="","",IF(T152="","",IF(T152="ND","",IF($F152=0,"",IF($F152&gt;=T152,"",T152-$F152)))))</f>
      </c>
    </row>
    <row r="153" spans="1:22" ht="19" customHeight="1">
      <c r="A153" s="175"/>
      <c r="B153" s="231"/>
      <c r="C153" s="154"/>
      <c r="D153" s="154"/>
      <c r="E153" s="154"/>
      <c r="F153" s="271"/>
      <c r="G153" s="271"/>
      <c r="H153" s="272">
        <f>IF($E153="","",VLOOKUP($E153,'Data Mercado'!$A$7:$F$25,2,0))</f>
      </c>
      <c r="I153" s="164">
        <f>IF($E153="","",IF(H153&gt;$G153,($G153/H153)-1,""))</f>
      </c>
      <c r="J153" s="271">
        <f>IF($D153="","",IF(H153="","",IF(H153="ND","",IF($F153=0,"",IF($F153&gt;=H153,"",H153-$F153)))))</f>
      </c>
      <c r="K153" s="272">
        <f>IF($E153="","",VLOOKUP($E153,'Data Mercado'!$A$7:$F$25,3,0))</f>
      </c>
      <c r="L153" s="164">
        <f>IF($E153="","",IF(K153&gt;$G153,($G153/K153)-1,""))</f>
      </c>
      <c r="M153" s="271">
        <f>IF($D153="","",IF(K153="","",IF(K153="ND","",IF($F153=0,"",IF($F153&gt;=K153,"",K153-$F153)))))</f>
      </c>
      <c r="N153" s="272">
        <f>IF($E153="","",VLOOKUP($E153,'Data Mercado'!$A$7:$F$25,4,0))</f>
      </c>
      <c r="O153" s="164">
        <f>IF($E153="","",IF(N153&gt;$G153,($G153/N153)-1,""))</f>
      </c>
      <c r="P153" s="271">
        <f>IF($D153="","",IF(N153="","",IF(N153="ND","",IF($F153=0,"",IF($F153&gt;=N153,"",N153-$F153)))))</f>
      </c>
      <c r="Q153" s="272">
        <f>IF($E153="","",VLOOKUP($E153,'Data Mercado'!$A$7:$F$25,5,0))</f>
      </c>
      <c r="R153" s="164">
        <f>IF($E153="","",IF(Q153&gt;$G153,($G153/Q153)-1,""))</f>
      </c>
      <c r="S153" s="271">
        <f>IF($D153="","",IF(Q153="","",IF(Q153="ND","",IF($F153=0,"",IF($F153&gt;=Q153,"",Q153-$F153)))))</f>
      </c>
      <c r="T153" s="272">
        <f>IF($E153="","",VLOOKUP($E153,'Data Mercado'!$A$7:$F$25,6,0))</f>
      </c>
      <c r="U153" s="164">
        <f>IF($E153="","",IF(T153&gt;$G153,($G153/T153)-1,""))</f>
      </c>
      <c r="V153" s="271">
        <f>IF($D153="","",IF(T153="","",IF(T153="ND","",IF($F153=0,"",IF($F153&gt;=T153,"",T153-$F153)))))</f>
      </c>
    </row>
    <row r="154" spans="1:22" ht="19" customHeight="1">
      <c r="A154" s="175"/>
      <c r="B154" s="231"/>
      <c r="C154" s="154"/>
      <c r="D154" s="154"/>
      <c r="E154" s="154"/>
      <c r="F154" s="271"/>
      <c r="G154" s="271"/>
      <c r="H154" s="272">
        <f>IF($E154="","",VLOOKUP($E154,'Data Mercado'!$A$7:$F$25,2,0))</f>
      </c>
      <c r="I154" s="164">
        <f>IF($E154="","",IF(H154&gt;$G154,($G154/H154)-1,""))</f>
      </c>
      <c r="J154" s="271">
        <f>IF($D154="","",IF(H154="","",IF(H154="ND","",IF($F154=0,"",IF($F154&gt;=H154,"",H154-$F154)))))</f>
      </c>
      <c r="K154" s="272">
        <f>IF($E154="","",VLOOKUP($E154,'Data Mercado'!$A$7:$F$25,3,0))</f>
      </c>
      <c r="L154" s="164">
        <f>IF($E154="","",IF(K154&gt;$G154,($G154/K154)-1,""))</f>
      </c>
      <c r="M154" s="271">
        <f>IF($D154="","",IF(K154="","",IF(K154="ND","",IF($F154=0,"",IF($F154&gt;=K154,"",K154-$F154)))))</f>
      </c>
      <c r="N154" s="272">
        <f>IF($E154="","",VLOOKUP($E154,'Data Mercado'!$A$7:$F$25,4,0))</f>
      </c>
      <c r="O154" s="164">
        <f>IF($E154="","",IF(N154&gt;$G154,($G154/N154)-1,""))</f>
      </c>
      <c r="P154" s="271">
        <f>IF($D154="","",IF(N154="","",IF(N154="ND","",IF($F154=0,"",IF($F154&gt;=N154,"",N154-$F154)))))</f>
      </c>
      <c r="Q154" s="272">
        <f>IF($E154="","",VLOOKUP($E154,'Data Mercado'!$A$7:$F$25,5,0))</f>
      </c>
      <c r="R154" s="164">
        <f>IF($E154="","",IF(Q154&gt;$G154,($G154/Q154)-1,""))</f>
      </c>
      <c r="S154" s="271">
        <f>IF($D154="","",IF(Q154="","",IF(Q154="ND","",IF($F154=0,"",IF($F154&gt;=Q154,"",Q154-$F154)))))</f>
      </c>
      <c r="T154" s="272">
        <f>IF($E154="","",VLOOKUP($E154,'Data Mercado'!$A$7:$F$25,6,0))</f>
      </c>
      <c r="U154" s="164">
        <f>IF($E154="","",IF(T154&gt;$G154,($G154/T154)-1,""))</f>
      </c>
      <c r="V154" s="271">
        <f>IF($D154="","",IF(T154="","",IF(T154="ND","",IF($F154=0,"",IF($F154&gt;=T154,"",T154-$F154)))))</f>
      </c>
    </row>
    <row r="155" spans="1:22" ht="19" customHeight="1">
      <c r="A155" s="175"/>
      <c r="B155" s="231"/>
      <c r="C155" s="154"/>
      <c r="D155" s="154"/>
      <c r="E155" s="154"/>
      <c r="F155" s="271"/>
      <c r="G155" s="271"/>
      <c r="H155" s="272">
        <f>IF($E155="","",VLOOKUP($E155,'Data Mercado'!$A$7:$F$25,2,0))</f>
      </c>
      <c r="I155" s="164">
        <f>IF($E155="","",IF(H155&gt;$G155,($G155/H155)-1,""))</f>
      </c>
      <c r="J155" s="271">
        <f>IF($D155="","",IF(H155="","",IF(H155="ND","",IF($F155=0,"",IF($F155&gt;=H155,"",H155-$F155)))))</f>
      </c>
      <c r="K155" s="272">
        <f>IF($E155="","",VLOOKUP($E155,'Data Mercado'!$A$7:$F$25,3,0))</f>
      </c>
      <c r="L155" s="164">
        <f>IF($E155="","",IF(K155&gt;$G155,($G155/K155)-1,""))</f>
      </c>
      <c r="M155" s="271">
        <f>IF($D155="","",IF(K155="","",IF(K155="ND","",IF($F155=0,"",IF($F155&gt;=K155,"",K155-$F155)))))</f>
      </c>
      <c r="N155" s="272">
        <f>IF($E155="","",VLOOKUP($E155,'Data Mercado'!$A$7:$F$25,4,0))</f>
      </c>
      <c r="O155" s="164">
        <f>IF($E155="","",IF(N155&gt;$G155,($G155/N155)-1,""))</f>
      </c>
      <c r="P155" s="271">
        <f>IF($D155="","",IF(N155="","",IF(N155="ND","",IF($F155=0,"",IF($F155&gt;=N155,"",N155-$F155)))))</f>
      </c>
      <c r="Q155" s="272">
        <f>IF($E155="","",VLOOKUP($E155,'Data Mercado'!$A$7:$F$25,5,0))</f>
      </c>
      <c r="R155" s="164">
        <f>IF($E155="","",IF(Q155&gt;$G155,($G155/Q155)-1,""))</f>
      </c>
      <c r="S155" s="271">
        <f>IF($D155="","",IF(Q155="","",IF(Q155="ND","",IF($F155=0,"",IF($F155&gt;=Q155,"",Q155-$F155)))))</f>
      </c>
      <c r="T155" s="272">
        <f>IF($E155="","",VLOOKUP($E155,'Data Mercado'!$A$7:$F$25,6,0))</f>
      </c>
      <c r="U155" s="164">
        <f>IF($E155="","",IF(T155&gt;$G155,($G155/T155)-1,""))</f>
      </c>
      <c r="V155" s="271">
        <f>IF($D155="","",IF(T155="","",IF(T155="ND","",IF($F155=0,"",IF($F155&gt;=T155,"",T155-$F155)))))</f>
      </c>
    </row>
    <row r="156" spans="1:22" ht="19" customHeight="1">
      <c r="A156" s="175"/>
      <c r="B156" s="231"/>
      <c r="C156" s="154"/>
      <c r="D156" s="154"/>
      <c r="E156" s="154"/>
      <c r="F156" s="271"/>
      <c r="G156" s="271"/>
      <c r="H156" s="272">
        <f>IF($E156="","",VLOOKUP($E156,'Data Mercado'!$A$7:$F$25,2,0))</f>
      </c>
      <c r="I156" s="164">
        <f>IF($E156="","",IF(H156&gt;$G156,($G156/H156)-1,""))</f>
      </c>
      <c r="J156" s="271">
        <f>IF($D156="","",IF(H156="","",IF(H156="ND","",IF($F156=0,"",IF($F156&gt;=H156,"",H156-$F156)))))</f>
      </c>
      <c r="K156" s="272">
        <f>IF($E156="","",VLOOKUP($E156,'Data Mercado'!$A$7:$F$25,3,0))</f>
      </c>
      <c r="L156" s="164">
        <f>IF($E156="","",IF(K156&gt;$G156,($G156/K156)-1,""))</f>
      </c>
      <c r="M156" s="271">
        <f>IF($D156="","",IF(K156="","",IF(K156="ND","",IF($F156=0,"",IF($F156&gt;=K156,"",K156-$F156)))))</f>
      </c>
      <c r="N156" s="272">
        <f>IF($E156="","",VLOOKUP($E156,'Data Mercado'!$A$7:$F$25,4,0))</f>
      </c>
      <c r="O156" s="164">
        <f>IF($E156="","",IF(N156&gt;$G156,($G156/N156)-1,""))</f>
      </c>
      <c r="P156" s="271">
        <f>IF($D156="","",IF(N156="","",IF(N156="ND","",IF($F156=0,"",IF($F156&gt;=N156,"",N156-$F156)))))</f>
      </c>
      <c r="Q156" s="272">
        <f>IF($E156="","",VLOOKUP($E156,'Data Mercado'!$A$7:$F$25,5,0))</f>
      </c>
      <c r="R156" s="164">
        <f>IF($E156="","",IF(Q156&gt;$G156,($G156/Q156)-1,""))</f>
      </c>
      <c r="S156" s="271">
        <f>IF($D156="","",IF(Q156="","",IF(Q156="ND","",IF($F156=0,"",IF($F156&gt;=Q156,"",Q156-$F156)))))</f>
      </c>
      <c r="T156" s="272">
        <f>IF($E156="","",VLOOKUP($E156,'Data Mercado'!$A$7:$F$25,6,0))</f>
      </c>
      <c r="U156" s="164">
        <f>IF($E156="","",IF(T156&gt;$G156,($G156/T156)-1,""))</f>
      </c>
      <c r="V156" s="271">
        <f>IF($D156="","",IF(T156="","",IF(T156="ND","",IF($F156=0,"",IF($F156&gt;=T156,"",T156-$F156)))))</f>
      </c>
    </row>
    <row r="157" spans="1:22" ht="19" customHeight="1">
      <c r="A157" s="175"/>
      <c r="B157" s="231"/>
      <c r="C157" s="154"/>
      <c r="D157" s="154"/>
      <c r="E157" s="154"/>
      <c r="F157" s="271"/>
      <c r="G157" s="271"/>
      <c r="H157" s="272">
        <f>IF($E157="","",VLOOKUP($E157,'Data Mercado'!$A$7:$F$25,2,0))</f>
      </c>
      <c r="I157" s="164">
        <f>IF($E157="","",IF(H157&gt;$G157,($G157/H157)-1,""))</f>
      </c>
      <c r="J157" s="271">
        <f>IF($D157="","",IF(H157="","",IF(H157="ND","",IF($F157=0,"",IF($F157&gt;=H157,"",H157-$F157)))))</f>
      </c>
      <c r="K157" s="272">
        <f>IF($E157="","",VLOOKUP($E157,'Data Mercado'!$A$7:$F$25,3,0))</f>
      </c>
      <c r="L157" s="164">
        <f>IF($E157="","",IF(K157&gt;$G157,($G157/K157)-1,""))</f>
      </c>
      <c r="M157" s="271">
        <f>IF($D157="","",IF(K157="","",IF(K157="ND","",IF($F157=0,"",IF($F157&gt;=K157,"",K157-$F157)))))</f>
      </c>
      <c r="N157" s="272">
        <f>IF($E157="","",VLOOKUP($E157,'Data Mercado'!$A$7:$F$25,4,0))</f>
      </c>
      <c r="O157" s="164">
        <f>IF($E157="","",IF(N157&gt;$G157,($G157/N157)-1,""))</f>
      </c>
      <c r="P157" s="271">
        <f>IF($D157="","",IF(N157="","",IF(N157="ND","",IF($F157=0,"",IF($F157&gt;=N157,"",N157-$F157)))))</f>
      </c>
      <c r="Q157" s="272">
        <f>IF($E157="","",VLOOKUP($E157,'Data Mercado'!$A$7:$F$25,5,0))</f>
      </c>
      <c r="R157" s="164">
        <f>IF($E157="","",IF(Q157&gt;$G157,($G157/Q157)-1,""))</f>
      </c>
      <c r="S157" s="271">
        <f>IF($D157="","",IF(Q157="","",IF(Q157="ND","",IF($F157=0,"",IF($F157&gt;=Q157,"",Q157-$F157)))))</f>
      </c>
      <c r="T157" s="272">
        <f>IF($E157="","",VLOOKUP($E157,'Data Mercado'!$A$7:$F$25,6,0))</f>
      </c>
      <c r="U157" s="164">
        <f>IF($E157="","",IF(T157&gt;$G157,($G157/T157)-1,""))</f>
      </c>
      <c r="V157" s="271">
        <f>IF($D157="","",IF(T157="","",IF(T157="ND","",IF($F157=0,"",IF($F157&gt;=T157,"",T157-$F157)))))</f>
      </c>
    </row>
    <row r="158" spans="1:22" ht="19" customHeight="1">
      <c r="A158" s="175"/>
      <c r="B158" s="231"/>
      <c r="C158" s="154"/>
      <c r="D158" s="154"/>
      <c r="E158" s="154"/>
      <c r="F158" s="271"/>
      <c r="G158" s="271"/>
      <c r="H158" s="272">
        <f>IF($E158="","",VLOOKUP($E158,'Data Mercado'!$A$7:$F$25,2,0))</f>
      </c>
      <c r="I158" s="164">
        <f>IF($E158="","",IF(H158&gt;$G158,($G158/H158)-1,""))</f>
      </c>
      <c r="J158" s="271">
        <f>IF($D158="","",IF(H158="","",IF(H158="ND","",IF($F158=0,"",IF($F158&gt;=H158,"",H158-$F158)))))</f>
      </c>
      <c r="K158" s="272">
        <f>IF($E158="","",VLOOKUP($E158,'Data Mercado'!$A$7:$F$25,3,0))</f>
      </c>
      <c r="L158" s="164">
        <f>IF($E158="","",IF(K158&gt;$G158,($G158/K158)-1,""))</f>
      </c>
      <c r="M158" s="271">
        <f>IF($D158="","",IF(K158="","",IF(K158="ND","",IF($F158=0,"",IF($F158&gt;=K158,"",K158-$F158)))))</f>
      </c>
      <c r="N158" s="272">
        <f>IF($E158="","",VLOOKUP($E158,'Data Mercado'!$A$7:$F$25,4,0))</f>
      </c>
      <c r="O158" s="164">
        <f>IF($E158="","",IF(N158&gt;$G158,($G158/N158)-1,""))</f>
      </c>
      <c r="P158" s="271">
        <f>IF($D158="","",IF(N158="","",IF(N158="ND","",IF($F158=0,"",IF($F158&gt;=N158,"",N158-$F158)))))</f>
      </c>
      <c r="Q158" s="272">
        <f>IF($E158="","",VLOOKUP($E158,'Data Mercado'!$A$7:$F$25,5,0))</f>
      </c>
      <c r="R158" s="164">
        <f>IF($E158="","",IF(Q158&gt;$G158,($G158/Q158)-1,""))</f>
      </c>
      <c r="S158" s="271">
        <f>IF($D158="","",IF(Q158="","",IF(Q158="ND","",IF($F158=0,"",IF($F158&gt;=Q158,"",Q158-$F158)))))</f>
      </c>
      <c r="T158" s="272">
        <f>IF($E158="","",VLOOKUP($E158,'Data Mercado'!$A$7:$F$25,6,0))</f>
      </c>
      <c r="U158" s="164">
        <f>IF($E158="","",IF(T158&gt;$G158,($G158/T158)-1,""))</f>
      </c>
      <c r="V158" s="271">
        <f>IF($D158="","",IF(T158="","",IF(T158="ND","",IF($F158=0,"",IF($F158&gt;=T158,"",T158-$F158)))))</f>
      </c>
    </row>
    <row r="159" spans="1:22" ht="19" customHeight="1">
      <c r="A159" s="175"/>
      <c r="B159" s="231"/>
      <c r="C159" s="154"/>
      <c r="D159" s="154"/>
      <c r="E159" s="154"/>
      <c r="F159" s="271"/>
      <c r="G159" s="271"/>
      <c r="H159" s="272">
        <f>IF($E159="","",VLOOKUP($E159,'Data Mercado'!$A$7:$F$25,2,0))</f>
      </c>
      <c r="I159" s="164">
        <f>IF($E159="","",IF(H159&gt;$G159,($G159/H159)-1,""))</f>
      </c>
      <c r="J159" s="271">
        <f>IF($D159="","",IF(H159="","",IF(H159="ND","",IF($F159=0,"",IF($F159&gt;=H159,"",H159-$F159)))))</f>
      </c>
      <c r="K159" s="272">
        <f>IF($E159="","",VLOOKUP($E159,'Data Mercado'!$A$7:$F$25,3,0))</f>
      </c>
      <c r="L159" s="164">
        <f>IF($E159="","",IF(K159&gt;$G159,($G159/K159)-1,""))</f>
      </c>
      <c r="M159" s="271">
        <f>IF($D159="","",IF(K159="","",IF(K159="ND","",IF($F159=0,"",IF($F159&gt;=K159,"",K159-$F159)))))</f>
      </c>
      <c r="N159" s="272">
        <f>IF($E159="","",VLOOKUP($E159,'Data Mercado'!$A$7:$F$25,4,0))</f>
      </c>
      <c r="O159" s="164">
        <f>IF($E159="","",IF(N159&gt;$G159,($G159/N159)-1,""))</f>
      </c>
      <c r="P159" s="271">
        <f>IF($D159="","",IF(N159="","",IF(N159="ND","",IF($F159=0,"",IF($F159&gt;=N159,"",N159-$F159)))))</f>
      </c>
      <c r="Q159" s="272">
        <f>IF($E159="","",VLOOKUP($E159,'Data Mercado'!$A$7:$F$25,5,0))</f>
      </c>
      <c r="R159" s="164">
        <f>IF($E159="","",IF(Q159&gt;$G159,($G159/Q159)-1,""))</f>
      </c>
      <c r="S159" s="271">
        <f>IF($D159="","",IF(Q159="","",IF(Q159="ND","",IF($F159=0,"",IF($F159&gt;=Q159,"",Q159-$F159)))))</f>
      </c>
      <c r="T159" s="272">
        <f>IF($E159="","",VLOOKUP($E159,'Data Mercado'!$A$7:$F$25,6,0))</f>
      </c>
      <c r="U159" s="164">
        <f>IF($E159="","",IF(T159&gt;$G159,($G159/T159)-1,""))</f>
      </c>
      <c r="V159" s="271">
        <f>IF($D159="","",IF(T159="","",IF(T159="ND","",IF($F159=0,"",IF($F159&gt;=T159,"",T159-$F159)))))</f>
      </c>
    </row>
    <row r="160" spans="1:22" ht="19" customHeight="1">
      <c r="A160" s="175"/>
      <c r="B160" s="231"/>
      <c r="C160" s="154"/>
      <c r="D160" s="154"/>
      <c r="E160" s="154"/>
      <c r="F160" s="271"/>
      <c r="G160" s="271"/>
      <c r="H160" s="272">
        <f>IF($E160="","",VLOOKUP($E160,'Data Mercado'!$A$7:$F$25,2,0))</f>
      </c>
      <c r="I160" s="164">
        <f>IF($E160="","",IF(H160&gt;$G160,($G160/H160)-1,""))</f>
      </c>
      <c r="J160" s="271">
        <f>IF($D160="","",IF(H160="","",IF(H160="ND","",IF($F160=0,"",IF($F160&gt;=H160,"",H160-$F160)))))</f>
      </c>
      <c r="K160" s="272">
        <f>IF($E160="","",VLOOKUP($E160,'Data Mercado'!$A$7:$F$25,3,0))</f>
      </c>
      <c r="L160" s="164">
        <f>IF($E160="","",IF(K160&gt;$G160,($G160/K160)-1,""))</f>
      </c>
      <c r="M160" s="271">
        <f>IF($D160="","",IF(K160="","",IF(K160="ND","",IF($F160=0,"",IF($F160&gt;=K160,"",K160-$F160)))))</f>
      </c>
      <c r="N160" s="272">
        <f>IF($E160="","",VLOOKUP($E160,'Data Mercado'!$A$7:$F$25,4,0))</f>
      </c>
      <c r="O160" s="164">
        <f>IF($E160="","",IF(N160&gt;$G160,($G160/N160)-1,""))</f>
      </c>
      <c r="P160" s="271">
        <f>IF($D160="","",IF(N160="","",IF(N160="ND","",IF($F160=0,"",IF($F160&gt;=N160,"",N160-$F160)))))</f>
      </c>
      <c r="Q160" s="272">
        <f>IF($E160="","",VLOOKUP($E160,'Data Mercado'!$A$7:$F$25,5,0))</f>
      </c>
      <c r="R160" s="164">
        <f>IF($E160="","",IF(Q160&gt;$G160,($G160/Q160)-1,""))</f>
      </c>
      <c r="S160" s="271">
        <f>IF($D160="","",IF(Q160="","",IF(Q160="ND","",IF($F160=0,"",IF($F160&gt;=Q160,"",Q160-$F160)))))</f>
      </c>
      <c r="T160" s="272">
        <f>IF($E160="","",VLOOKUP($E160,'Data Mercado'!$A$7:$F$25,6,0))</f>
      </c>
      <c r="U160" s="164">
        <f>IF($E160="","",IF(T160&gt;$G160,($G160/T160)-1,""))</f>
      </c>
      <c r="V160" s="271">
        <f>IF($D160="","",IF(T160="","",IF(T160="ND","",IF($F160=0,"",IF($F160&gt;=T160,"",T160-$F160)))))</f>
      </c>
    </row>
    <row r="161" spans="1:22" ht="19" customHeight="1">
      <c r="A161" s="175"/>
      <c r="B161" s="231"/>
      <c r="C161" s="154"/>
      <c r="D161" s="154"/>
      <c r="E161" s="154"/>
      <c r="F161" s="271"/>
      <c r="G161" s="271"/>
      <c r="H161" s="272">
        <f>IF($E161="","",VLOOKUP($E161,'Data Mercado'!$A$7:$F$25,2,0))</f>
      </c>
      <c r="I161" s="164">
        <f>IF($E161="","",IF(H161&gt;$G161,($G161/H161)-1,""))</f>
      </c>
      <c r="J161" s="271">
        <f>IF($D161="","",IF(H161="","",IF(H161="ND","",IF($F161=0,"",IF($F161&gt;=H161,"",H161-$F161)))))</f>
      </c>
      <c r="K161" s="272">
        <f>IF($E161="","",VLOOKUP($E161,'Data Mercado'!$A$7:$F$25,3,0))</f>
      </c>
      <c r="L161" s="164">
        <f>IF($E161="","",IF(K161&gt;$G161,($G161/K161)-1,""))</f>
      </c>
      <c r="M161" s="271">
        <f>IF($D161="","",IF(K161="","",IF(K161="ND","",IF($F161=0,"",IF($F161&gt;=K161,"",K161-$F161)))))</f>
      </c>
      <c r="N161" s="272">
        <f>IF($E161="","",VLOOKUP($E161,'Data Mercado'!$A$7:$F$25,4,0))</f>
      </c>
      <c r="O161" s="164">
        <f>IF($E161="","",IF(N161&gt;$G161,($G161/N161)-1,""))</f>
      </c>
      <c r="P161" s="271">
        <f>IF($D161="","",IF(N161="","",IF(N161="ND","",IF($F161=0,"",IF($F161&gt;=N161,"",N161-$F161)))))</f>
      </c>
      <c r="Q161" s="272">
        <f>IF($E161="","",VLOOKUP($E161,'Data Mercado'!$A$7:$F$25,5,0))</f>
      </c>
      <c r="R161" s="164">
        <f>IF($E161="","",IF(Q161&gt;$G161,($G161/Q161)-1,""))</f>
      </c>
      <c r="S161" s="271">
        <f>IF($D161="","",IF(Q161="","",IF(Q161="ND","",IF($F161=0,"",IF($F161&gt;=Q161,"",Q161-$F161)))))</f>
      </c>
      <c r="T161" s="272">
        <f>IF($E161="","",VLOOKUP($E161,'Data Mercado'!$A$7:$F$25,6,0))</f>
      </c>
      <c r="U161" s="164">
        <f>IF($E161="","",IF(T161&gt;$G161,($G161/T161)-1,""))</f>
      </c>
      <c r="V161" s="271">
        <f>IF($D161="","",IF(T161="","",IF(T161="ND","",IF($F161=0,"",IF($F161&gt;=T161,"",T161-$F161)))))</f>
      </c>
    </row>
    <row r="162" spans="1:22" ht="19" customHeight="1">
      <c r="A162" s="175"/>
      <c r="B162" s="231"/>
      <c r="C162" s="154"/>
      <c r="D162" s="154"/>
      <c r="E162" s="154"/>
      <c r="F162" s="271"/>
      <c r="G162" s="271"/>
      <c r="H162" s="272">
        <f>IF($E162="","",VLOOKUP($E162,'Data Mercado'!$A$7:$F$25,2,0))</f>
      </c>
      <c r="I162" s="164">
        <f>IF($E162="","",IF(H162&gt;$G162,($G162/H162)-1,""))</f>
      </c>
      <c r="J162" s="271">
        <f>IF($D162="","",IF(H162="","",IF(H162="ND","",IF($F162=0,"",IF($F162&gt;=H162,"",H162-$F162)))))</f>
      </c>
      <c r="K162" s="272">
        <f>IF($E162="","",VLOOKUP($E162,'Data Mercado'!$A$7:$F$25,3,0))</f>
      </c>
      <c r="L162" s="164">
        <f>IF($E162="","",IF(K162&gt;$G162,($G162/K162)-1,""))</f>
      </c>
      <c r="M162" s="271">
        <f>IF($D162="","",IF(K162="","",IF(K162="ND","",IF($F162=0,"",IF($F162&gt;=K162,"",K162-$F162)))))</f>
      </c>
      <c r="N162" s="272">
        <f>IF($E162="","",VLOOKUP($E162,'Data Mercado'!$A$7:$F$25,4,0))</f>
      </c>
      <c r="O162" s="164">
        <f>IF($E162="","",IF(N162&gt;$G162,($G162/N162)-1,""))</f>
      </c>
      <c r="P162" s="271">
        <f>IF($D162="","",IF(N162="","",IF(N162="ND","",IF($F162=0,"",IF($F162&gt;=N162,"",N162-$F162)))))</f>
      </c>
      <c r="Q162" s="272">
        <f>IF($E162="","",VLOOKUP($E162,'Data Mercado'!$A$7:$F$25,5,0))</f>
      </c>
      <c r="R162" s="164">
        <f>IF($E162="","",IF(Q162&gt;$G162,($G162/Q162)-1,""))</f>
      </c>
      <c r="S162" s="271">
        <f>IF($D162="","",IF(Q162="","",IF(Q162="ND","",IF($F162=0,"",IF($F162&gt;=Q162,"",Q162-$F162)))))</f>
      </c>
      <c r="T162" s="272">
        <f>IF($E162="","",VLOOKUP($E162,'Data Mercado'!$A$7:$F$25,6,0))</f>
      </c>
      <c r="U162" s="164">
        <f>IF($E162="","",IF(T162&gt;$G162,($G162/T162)-1,""))</f>
      </c>
      <c r="V162" s="271">
        <f>IF($D162="","",IF(T162="","",IF(T162="ND","",IF($F162=0,"",IF($F162&gt;=T162,"",T162-$F162)))))</f>
      </c>
    </row>
  </sheetData>
  <sheetProtection insertColumns="0" insertRows="0" autoFilter="0" pivotTables="0"/>
  <autoFilter ref="A12:V12" xr:uid="{00000000-0001-0000-0F00-000000000000}">
    <filterColumn colId="8" showButton="0"/>
    <filterColumn colId="11" showButton="0"/>
    <filterColumn colId="14" showButton="0"/>
    <filterColumn colId="17" showButton="0"/>
    <filterColumn colId="20" showButton="0"/>
  </autoFilter>
  <sortState xmlns:xlrd2="http://schemas.microsoft.com/office/spreadsheetml/2017/richdata2" ref="C13:E72">
    <sortCondition ref="E13:E72"/>
  </sortState>
  <mergeCells count="25">
    <mergeCell ref="A9:A12"/>
    <mergeCell ref="T10:V10"/>
    <mergeCell ref="Q10:S10"/>
    <mergeCell ref="R11:S11"/>
    <mergeCell ref="R12:S12"/>
    <mergeCell ref="U11:V11"/>
    <mergeCell ref="U12:V12"/>
    <mergeCell ref="G9:G12"/>
    <mergeCell ref="B9:B12"/>
    <mergeCell ref="P1:Q1"/>
    <mergeCell ref="A4:B4"/>
    <mergeCell ref="K10:M10"/>
    <mergeCell ref="N10:P10"/>
    <mergeCell ref="F9:F12"/>
    <mergeCell ref="H10:J10"/>
    <mergeCell ref="C9:C12"/>
    <mergeCell ref="H9:V9"/>
    <mergeCell ref="E9:E12"/>
    <mergeCell ref="I12:J12"/>
    <mergeCell ref="I11:J11"/>
    <mergeCell ref="L11:M11"/>
    <mergeCell ref="L12:M12"/>
    <mergeCell ref="O11:P11"/>
    <mergeCell ref="O12:P12"/>
    <mergeCell ref="D9:D12"/>
  </mergeCells>
  <conditionalFormatting sqref="A7">
    <cfRule type="duplicateValues" dxfId="18" priority="1"/>
  </conditionalFormatting>
  <conditionalFormatting sqref="F13:G162 J13:J162 M13:M162 P13:P162 S13:S162 V13:V162">
    <cfRule type="expression" dxfId="17" priority="428">
      <formula>$B$6="Total Compensación con PL Anualizado ($)"</formula>
    </cfRule>
    <cfRule type="expression" dxfId="16" priority="429">
      <formula>$B$6="Pago Fijo en MD Mensual ($)"</formula>
    </cfRule>
    <cfRule type="expression" dxfId="15" priority="430">
      <formula>$B$6="Total Remuneración en MD Mensual ($)"</formula>
    </cfRule>
    <cfRule type="expression" dxfId="14" priority="431" stopIfTrue="1">
      <formula>$B$6="Total Compensación sin PL Mensual ($)"</formula>
    </cfRule>
    <cfRule type="expression" dxfId="13" priority="432">
      <formula>$B$6="Total Compensación con PL Mensual ($)"</formula>
    </cfRule>
  </conditionalFormatting>
  <conditionalFormatting sqref="H13:H162 K13:K162 N13:N162 Q13:Q162 T13:T162">
    <cfRule type="expression" dxfId="12" priority="458">
      <formula>$B$6="Total Compensación con PL Anualizado ($)"</formula>
    </cfRule>
    <cfRule type="expression" dxfId="11" priority="459">
      <formula>$B$6="Total Compensación sin PL Mensual ($)"</formula>
    </cfRule>
    <cfRule type="expression" dxfId="10" priority="460">
      <formula>$B$6="Total Compensación con PL Mensual ($)"</formula>
    </cfRule>
  </conditionalFormatting>
  <dataValidations count="1">
    <dataValidation type="list" allowBlank="1" showInputMessage="1" showErrorMessage="1" sqref="B7" xr:uid="{E07259AC-6E5E-F048-BA7D-EDF692326A81}">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B9140A7-278F-8B44-8915-A3D9C265131E}">
          <x14:formula1>
            <xm:f>'Listas desplegables'!$D$3:$D$13</xm:f>
          </x14:formula1>
          <xm:sqref>B5</xm:sqref>
        </x14:dataValidation>
        <x14:dataValidation type="list" allowBlank="1" showInputMessage="1" showErrorMessage="1" xr:uid="{064877F3-CC5E-9145-93A7-64B59D5D1616}">
          <x14:formula1>
            <xm:f>'Data Empresa'!$B$13:$B$162</xm:f>
          </x14:formula1>
          <xm:sqref>B53:B162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506E-32D4-A249-83F4-D7786C4C3014}">
  <sheetPr codeName="Hoja17"/>
  <dimension ref="A1:M162"/>
  <sheetViews>
    <sheetView showGridLines="0" zoomScale="90" zoomScaleNormal="90" workbookViewId="0"/>
  </sheetViews>
  <sheetFormatPr baseColWidth="10" defaultColWidth="10.83203125" defaultRowHeight="14"/>
  <cols>
    <col min="1" max="2" width="39.6640625" style="62" customWidth="1"/>
    <col min="3" max="4" width="55.83203125" style="62" customWidth="1"/>
    <col min="5" max="5" width="12.33203125" style="62" bestFit="1" customWidth="1"/>
    <col min="6" max="7" width="16.5" style="62" customWidth="1"/>
    <col min="8" max="12" width="16.6640625" style="110" bestFit="1" customWidth="1"/>
    <col min="13" max="16384" width="10.83203125" style="62"/>
  </cols>
  <sheetData>
    <row r="1" spans="1:13" ht="80" customHeight="1">
      <c r="A1" s="117"/>
      <c r="J1" s="149"/>
      <c r="K1" s="237"/>
    </row>
    <row r="2" spans="1:13" ht="40" customHeight="1">
      <c r="E2" s="368"/>
      <c r="F2" s="368"/>
      <c r="G2" s="368"/>
      <c r="H2" s="368"/>
      <c r="I2" s="368"/>
      <c r="J2" s="368"/>
    </row>
    <row r="3" spans="1:13" ht="20" customHeight="1">
      <c r="E3" s="368"/>
      <c r="F3" s="368"/>
      <c r="G3" s="368"/>
      <c r="H3" s="368"/>
      <c r="I3" s="368"/>
      <c r="J3" s="368"/>
    </row>
    <row r="4" spans="1:13" ht="16" customHeight="1">
      <c r="A4" s="347" t="s">
        <v>106</v>
      </c>
      <c r="B4" s="347"/>
      <c r="C4" s="153"/>
      <c r="D4" s="147"/>
      <c r="E4" s="147"/>
      <c r="F4" s="147"/>
      <c r="G4" s="147"/>
      <c r="H4" s="147"/>
      <c r="I4" s="147"/>
      <c r="J4" s="147"/>
      <c r="K4" s="147"/>
    </row>
    <row r="5" spans="1:13" ht="18" customHeight="1">
      <c r="A5" s="112" t="s">
        <v>163</v>
      </c>
      <c r="B5" s="155"/>
      <c r="C5" s="153"/>
      <c r="D5" s="147"/>
      <c r="E5" s="147"/>
      <c r="F5" s="147"/>
      <c r="G5" s="147"/>
      <c r="H5" s="147"/>
      <c r="I5" s="147"/>
      <c r="J5" s="147"/>
      <c r="K5" s="147"/>
    </row>
    <row r="6" spans="1:13" s="111" customFormat="1" ht="18" customHeight="1">
      <c r="A6" s="130" t="s">
        <v>498</v>
      </c>
      <c r="B6" s="150"/>
      <c r="C6" s="153"/>
      <c r="D6" s="147"/>
      <c r="E6" s="147"/>
      <c r="F6" s="147"/>
      <c r="G6" s="147"/>
      <c r="H6" s="147"/>
      <c r="I6" s="147"/>
      <c r="J6" s="147"/>
      <c r="K6" s="147"/>
      <c r="L6" s="115"/>
    </row>
    <row r="7" spans="1:13" s="111" customFormat="1" ht="20" customHeight="1">
      <c r="A7" s="112" t="s">
        <v>165</v>
      </c>
      <c r="B7" s="151"/>
      <c r="C7" s="153"/>
      <c r="D7" s="147"/>
      <c r="E7" s="147"/>
      <c r="F7" s="147"/>
      <c r="G7" s="147"/>
      <c r="H7" s="147"/>
      <c r="I7" s="147"/>
      <c r="J7" s="147"/>
      <c r="K7" s="147"/>
      <c r="L7" s="115"/>
    </row>
    <row r="8" spans="1:13" ht="20" customHeight="1">
      <c r="A8" s="203" t="s">
        <v>254</v>
      </c>
      <c r="B8" s="142"/>
      <c r="C8" s="99"/>
      <c r="D8" s="99"/>
      <c r="E8" s="99"/>
      <c r="F8" s="101"/>
      <c r="G8" s="101"/>
      <c r="H8" s="119"/>
      <c r="I8" s="119"/>
      <c r="J8" s="119"/>
      <c r="K8" s="119"/>
      <c r="L8" s="119"/>
    </row>
    <row r="9" spans="1:13" ht="20" customHeight="1">
      <c r="A9" s="203"/>
      <c r="B9" s="229"/>
      <c r="C9" s="99"/>
      <c r="D9" s="99"/>
      <c r="E9" s="99"/>
      <c r="F9" s="101"/>
      <c r="G9" s="101"/>
      <c r="H9" s="119"/>
      <c r="I9" s="119"/>
      <c r="J9" s="119"/>
      <c r="K9" s="119"/>
      <c r="L9" s="119"/>
    </row>
    <row r="10" spans="1:13" ht="16" customHeight="1">
      <c r="A10" s="343" t="inlineStr">
        <is>
          <t>OCUPANTE / ID</t>
        </is>
      </c>
      <c r="B10" s="343" t="inlineStr">
        <is>
          <t>UNIDAD FUNCIONAL</t>
        </is>
      </c>
      <c r="C10" s="343" t="inlineStr">
        <is>
          <t>A QUIEN REPORTA</t>
        </is>
      </c>
      <c r="D10" s="343" t="inlineStr">
        <is>
          <t>TITULO DEL CARGO</t>
        </is>
      </c>
      <c r="E10" s="344" t="s">
        <v>116</v>
      </c>
      <c r="F10" s="344" t="s">
        <v>229</v>
      </c>
      <c r="G10" s="344" t="s">
        <v>241</v>
      </c>
      <c r="H10" s="370" t="s">
        <v>167</v>
      </c>
      <c r="I10" s="371"/>
      <c r="J10" s="371"/>
      <c r="K10" s="371"/>
      <c r="L10" s="372"/>
    </row>
    <row r="11" spans="1:13" ht="16" customHeight="1">
      <c r="A11" s="343"/>
      <c r="B11" s="343"/>
      <c r="C11" s="343"/>
      <c r="D11" s="343"/>
      <c r="E11" s="359"/>
      <c r="F11" s="359"/>
      <c r="G11" s="359"/>
      <c r="H11" s="362" t="s">
        <v>72</v>
      </c>
      <c r="I11" s="362" t="s">
        <v>73</v>
      </c>
      <c r="J11" s="362" t="s">
        <v>74</v>
      </c>
      <c r="K11" s="362" t="s">
        <v>75</v>
      </c>
      <c r="L11" s="362" t="s">
        <v>76</v>
      </c>
    </row>
    <row r="12" spans="1:13" ht="16">
      <c r="A12" s="363"/>
      <c r="B12" s="363"/>
      <c r="C12" s="363"/>
      <c r="D12" s="363"/>
      <c r="E12" s="369"/>
      <c r="F12" s="359"/>
      <c r="G12" s="359"/>
      <c r="H12" s="289" t="s">
        <v>487</v>
      </c>
      <c r="I12" s="289" t="s">
        <v>487</v>
      </c>
      <c r="J12" s="289" t="s">
        <v>487</v>
      </c>
      <c r="K12" s="289" t="s">
        <v>487</v>
      </c>
      <c r="L12" s="289" t="s">
        <v>487</v>
      </c>
      <c r="M12" s="286"/>
    </row>
    <row r="13" spans="1:13" ht="19" customHeight="1">
      <c r="A13" s="35"/>
      <c r="B13" s="140"/>
      <c r="C13" s="140"/>
      <c r="D13" s="140"/>
      <c r="E13" s="140"/>
      <c r="F13" s="287"/>
      <c r="G13" s="288"/>
      <c r="H13" s="290">
        <f>IF($E13="","",$G13/VLOOKUP($E13,'Data Mercado'!$A$7:$F$25,2,0)-1)</f>
        <v>-0.48824999999999996</v>
      </c>
      <c r="I13" s="290">
        <f>IF($E13="","",$G13/VLOOKUP($E13,'Data Mercado'!$A$7:$F$25,3,0)-1)</f>
        <v>-0.15945797974267728</v>
      </c>
      <c r="J13" s="290">
        <f>IF($E13="","",$G13/VLOOKUP($E13,'Data Mercado'!$A$7:$F$25,4,0)-1)</f>
        <v>1.1696869851729907E-2</v>
      </c>
      <c r="K13" s="290">
        <f>IF($E13="","",$G13/VLOOKUP($E13,'Data Mercado'!$A$7:$F$25,5,0)-1)</f>
        <v>0.3837314105452907</v>
      </c>
      <c r="L13" s="290">
        <f>IF($E13="","",$G13/VLOOKUP($E13,'Data Mercado'!$A$7:$F$25,6,0)-1)</f>
        <v>1.0470000000000002</v>
      </c>
    </row>
    <row r="14" spans="1:13" ht="19" customHeight="1">
      <c r="A14" s="35"/>
      <c r="B14" s="140"/>
      <c r="C14" s="140"/>
      <c r="D14" s="140"/>
      <c r="E14" s="140"/>
      <c r="F14" s="287"/>
      <c r="G14" s="288"/>
      <c r="H14" s="290">
        <f>IF($E14="","",$G14/VLOOKUP($E14,'Data Mercado'!$A$7:$F$25,2,0)-1)</f>
        <v>-0.63159392789373814</v>
      </c>
      <c r="I14" s="290">
        <f>IF($E14="","",$G14/VLOOKUP($E14,'Data Mercado'!$A$7:$F$25,3,0)-1)</f>
        <v>-0.33771106941838647</v>
      </c>
      <c r="J14" s="290">
        <f>IF($E14="","",$G14/VLOOKUP($E14,'Data Mercado'!$A$7:$F$25,4,0)-1)</f>
        <v>-0.18149241146711637</v>
      </c>
      <c r="K14" s="290">
        <f>IF($E14="","",$G14/VLOOKUP($E14,'Data Mercado'!$A$7:$F$25,5,0)-1)</f>
        <v>0.55195843325339733</v>
      </c>
      <c r="L14" s="290">
        <f>IF($E14="","",$G14/VLOOKUP($E14,'Data Mercado'!$A$7:$F$25,6,0)-1)</f>
        <v>1.1103260869565217</v>
      </c>
    </row>
    <row r="15" spans="1:13" ht="19" customHeight="1">
      <c r="A15" s="35"/>
      <c r="B15" s="140"/>
      <c r="C15" s="140"/>
      <c r="D15" s="140"/>
      <c r="E15" s="140"/>
      <c r="F15" s="287"/>
      <c r="G15" s="288"/>
      <c r="H15" s="290">
        <f>IF($E15="","",$G15/VLOOKUP($E15,'Data Mercado'!$A$7:$F$25,2,0)-1)</f>
        <v>-0.23190515806988354</v>
      </c>
      <c r="I15" s="290">
        <f>IF($E15="","",$G15/VLOOKUP($E15,'Data Mercado'!$A$7:$F$25,3,0)-1)</f>
        <v>-3.7027379400260796E-2</v>
      </c>
      <c r="J15" s="290">
        <f>IF($E15="","",$G15/VLOOKUP($E15,'Data Mercado'!$A$7:$F$25,4,0)-1)</f>
        <v>0.31563947274670467</v>
      </c>
      <c r="K15" s="290">
        <f>IF($E15="","",$G15/VLOOKUP($E15,'Data Mercado'!$A$7:$F$25,5,0)-1)</f>
        <v>0.80763582966226144</v>
      </c>
      <c r="L15" s="290">
        <f>IF($E15="","",$G15/VLOOKUP($E15,'Data Mercado'!$A$7:$F$25,6,0)-1)</f>
        <v>1.4554521276595747</v>
      </c>
    </row>
    <row r="16" spans="1:13" ht="19" customHeight="1">
      <c r="A16" s="35"/>
      <c r="B16" s="140"/>
      <c r="C16" s="140"/>
      <c r="D16" s="140"/>
      <c r="E16" s="140"/>
      <c r="F16" s="287"/>
      <c r="G16" s="288"/>
      <c r="H16" s="290">
        <f>IF($E16="","",$G16/VLOOKUP($E16,'Data Mercado'!$A$7:$F$25,2,0)-1)</f>
        <v>4.6381031613976775E-2</v>
      </c>
      <c r="I16" s="290">
        <f>IF($E16="","",$G16/VLOOKUP($E16,'Data Mercado'!$A$7:$F$25,3,0)-1)</f>
        <v>0.31186440677966099</v>
      </c>
      <c r="J16" s="290">
        <f>IF($E16="","",$G16/VLOOKUP($E16,'Data Mercado'!$A$7:$F$25,4,0)-1)</f>
        <v>0.79230495190594952</v>
      </c>
      <c r="K16" s="290">
        <f>IF($E16="","",$G16/VLOOKUP($E16,'Data Mercado'!$A$7:$F$25,5,0)-1)</f>
        <v>1.462555066079295</v>
      </c>
      <c r="L16" s="290">
        <f>IF($E16="","",$G16/VLOOKUP($E16,'Data Mercado'!$A$7:$F$25,6,0)-1)</f>
        <v>2.3450797872340425</v>
      </c>
    </row>
    <row r="17" spans="1:12" ht="19" customHeight="1">
      <c r="A17" s="35"/>
      <c r="B17" s="140"/>
      <c r="C17" s="140"/>
      <c r="D17" s="140"/>
      <c r="E17" s="140"/>
      <c r="F17" s="287"/>
      <c r="G17" s="288"/>
      <c r="H17" s="290">
        <f>IF($E17="","",$G17/VLOOKUP($E17,'Data Mercado'!$A$7:$F$25,2,0)-1)</f>
        <v>-0.47204087425489638</v>
      </c>
      <c r="I17" s="290">
        <f>IF($E17="","",$G17/VLOOKUP($E17,'Data Mercado'!$A$7:$F$25,3,0)-1)</f>
        <v>-0.34483973230010567</v>
      </c>
      <c r="J17" s="290">
        <f>IF($E17="","",$G17/VLOOKUP($E17,'Data Mercado'!$A$7:$F$25,4,0)-1)</f>
        <v>-9.1353199804592111E-2</v>
      </c>
      <c r="K17" s="290">
        <f>IF($E17="","",$G17/VLOOKUP($E17,'Data Mercado'!$A$7:$F$25,5,0)-1)</f>
        <v>0.19460500963391136</v>
      </c>
      <c r="L17" s="290">
        <f>IF($E17="","",$G17/VLOOKUP($E17,'Data Mercado'!$A$7:$F$25,6,0)-1)</f>
        <v>0.597938144329897</v>
      </c>
    </row>
    <row r="18" spans="1:12" ht="19" customHeight="1">
      <c r="A18" s="35"/>
      <c r="B18" s="140"/>
      <c r="C18" s="140"/>
      <c r="D18" s="140"/>
      <c r="E18" s="140"/>
      <c r="F18" s="287"/>
      <c r="G18" s="288"/>
      <c r="H18" s="290">
        <f>IF($E18="","",$G18/VLOOKUP($E18,'Data Mercado'!$A$7:$F$25,2,0)-1)</f>
        <v>-0.17030939540164636</v>
      </c>
      <c r="I18" s="290">
        <f>IF($E18="","",$G18/VLOOKUP($E18,'Data Mercado'!$A$7:$F$25,3,0)-1)</f>
        <v>2.9587883057414555E-2</v>
      </c>
      <c r="J18" s="290">
        <f>IF($E18="","",$G18/VLOOKUP($E18,'Data Mercado'!$A$7:$F$25,4,0)-1)</f>
        <v>0.42794333170493415</v>
      </c>
      <c r="K18" s="290">
        <f>IF($E18="","",$G18/VLOOKUP($E18,'Data Mercado'!$A$7:$F$25,5,0)-1)</f>
        <v>0.87732819524727046</v>
      </c>
      <c r="L18" s="290">
        <f>IF($E18="","",$G18/VLOOKUP($E18,'Data Mercado'!$A$7:$F$25,6,0)-1)</f>
        <v>1.511168384879725</v>
      </c>
    </row>
    <row r="19" spans="1:12" ht="19" customHeight="1">
      <c r="A19" s="35"/>
      <c r="B19" s="140"/>
      <c r="C19" s="140"/>
      <c r="D19" s="140"/>
      <c r="E19" s="140"/>
      <c r="F19" s="287"/>
      <c r="G19" s="288"/>
      <c r="H19" s="290">
        <f>IF($E19="","",$G19/VLOOKUP($E19,'Data Mercado'!$A$7:$F$25,2,0)-1)</f>
        <v>-0.34601192165767813</v>
      </c>
      <c r="I19" s="290">
        <f>IF($E19="","",$G19/VLOOKUP($E19,'Data Mercado'!$A$7:$F$25,3,0)-1)</f>
        <v>-0.18844663613948576</v>
      </c>
      <c r="J19" s="290">
        <f>IF($E19="","",$G19/VLOOKUP($E19,'Data Mercado'!$A$7:$F$25,4,0)-1)</f>
        <v>0.12554958475818268</v>
      </c>
      <c r="K19" s="290">
        <f>IF($E19="","",$G19/VLOOKUP($E19,'Data Mercado'!$A$7:$F$25,5,0)-1)</f>
        <v>0.47976878612716756</v>
      </c>
      <c r="L19" s="290">
        <f>IF($E19="","",$G19/VLOOKUP($E19,'Data Mercado'!$A$7:$F$25,6,0)-1)</f>
        <v>0.97938144329896915</v>
      </c>
    </row>
    <row r="20" spans="1:12" ht="19" customHeight="1">
      <c r="A20" s="35"/>
      <c r="B20" s="140"/>
      <c r="C20" s="140"/>
      <c r="D20" s="140"/>
      <c r="E20" s="140"/>
      <c r="F20" s="287"/>
      <c r="G20" s="288"/>
      <c r="H20" s="290">
        <f>IF($E20="","",$G20/VLOOKUP($E20,'Data Mercado'!$A$7:$F$25,2,0)-1)</f>
        <v>-0.1646324155549248</v>
      </c>
      <c r="I20" s="290">
        <f>IF($E20="","",$G20/VLOOKUP($E20,'Data Mercado'!$A$7:$F$25,3,0)-1)</f>
        <v>3.6632617118703692E-2</v>
      </c>
      <c r="J20" s="290">
        <f>IF($E20="","",$G20/VLOOKUP($E20,'Data Mercado'!$A$7:$F$25,4,0)-1)</f>
        <v>0.43771372740595993</v>
      </c>
      <c r="K20" s="290">
        <f>IF($E20="","",$G20/VLOOKUP($E20,'Data Mercado'!$A$7:$F$25,5,0)-1)</f>
        <v>0.89017341040462439</v>
      </c>
      <c r="L20" s="290">
        <f>IF($E20="","",$G20/VLOOKUP($E20,'Data Mercado'!$A$7:$F$25,6,0)-1)</f>
        <v>1.5283505154639174</v>
      </c>
    </row>
    <row r="21" spans="1:12" ht="19" customHeight="1">
      <c r="A21" s="35"/>
      <c r="B21" s="140"/>
      <c r="C21" s="140"/>
      <c r="D21" s="140"/>
      <c r="E21" s="140"/>
      <c r="F21" s="287"/>
      <c r="G21" s="288"/>
      <c r="H21" s="290">
        <f>IF($E21="","",$G21/VLOOKUP($E21,'Data Mercado'!$A$7:$F$25,2,0)-1)</f>
        <v>-0.45046835083735448</v>
      </c>
      <c r="I21" s="290">
        <f>IF($E21="","",$G21/VLOOKUP($E21,'Data Mercado'!$A$7:$F$25,3,0)-1)</f>
        <v>-0.3180697428672068</v>
      </c>
      <c r="J21" s="290">
        <f>IF($E21="","",$G21/VLOOKUP($E21,'Data Mercado'!$A$7:$F$25,4,0)-1)</f>
        <v>-5.4225696140693724E-2</v>
      </c>
      <c r="K21" s="290">
        <f>IF($E21="","",$G21/VLOOKUP($E21,'Data Mercado'!$A$7:$F$25,5,0)-1)</f>
        <v>0.2434168272318562</v>
      </c>
      <c r="L21" s="290">
        <f>IF($E21="","",$G21/VLOOKUP($E21,'Data Mercado'!$A$7:$F$25,6,0)-1)</f>
        <v>0.66323024054982826</v>
      </c>
    </row>
    <row r="22" spans="1:12" ht="19" customHeight="1">
      <c r="A22" s="35"/>
      <c r="B22" s="140"/>
      <c r="C22" s="140"/>
      <c r="D22" s="140"/>
      <c r="E22" s="140"/>
      <c r="F22" s="287"/>
      <c r="G22" s="288"/>
      <c r="H22" s="290">
        <f>IF($E22="","",$G22/VLOOKUP($E22,'Data Mercado'!$A$7:$F$25,2,0)-1)</f>
        <v>-0.54470621629293214</v>
      </c>
      <c r="I22" s="290">
        <f>IF($E22="","",$G22/VLOOKUP($E22,'Data Mercado'!$A$7:$F$25,3,0)-1)</f>
        <v>-0.43501232828460723</v>
      </c>
      <c r="J22" s="290">
        <f>IF($E22="","",$G22/VLOOKUP($E22,'Data Mercado'!$A$7:$F$25,4,0)-1)</f>
        <v>-0.21641426477772352</v>
      </c>
      <c r="K22" s="290">
        <f>IF($E22="","",$G22/VLOOKUP($E22,'Data Mercado'!$A$7:$F$25,5,0)-1)</f>
        <v>3.018625561978161E-2</v>
      </c>
      <c r="L22" s="290">
        <f>IF($E22="","",$G22/VLOOKUP($E22,'Data Mercado'!$A$7:$F$25,6,0)-1)</f>
        <v>0.37800687285223367</v>
      </c>
    </row>
    <row r="23" spans="1:12" ht="19" customHeight="1">
      <c r="A23" s="35"/>
      <c r="B23" s="140"/>
      <c r="C23" s="140"/>
      <c r="D23" s="140"/>
      <c r="E23" s="140"/>
      <c r="F23" s="287"/>
      <c r="G23" s="288"/>
      <c r="H23" s="290">
        <f>IF($E23="","",$G23/VLOOKUP($E23,'Data Mercado'!$A$7:$F$25,2,0)-1)</f>
        <v>-0.5315758980301275</v>
      </c>
      <c r="I23" s="290">
        <f>IF($E23="","",$G23/VLOOKUP($E23,'Data Mercado'!$A$7:$F$25,3,0)-1)</f>
        <v>-0.36983632112236942</v>
      </c>
      <c r="J23" s="290">
        <f>IF($E23="","",$G23/VLOOKUP($E23,'Data Mercado'!$A$7:$F$25,4,0)-1)</f>
        <v>-9.259259259259256E-2</v>
      </c>
      <c r="K23" s="290">
        <f>IF($E23="","",$G23/VLOOKUP($E23,'Data Mercado'!$A$7:$F$25,5,0)-1)</f>
        <v>0.28537360890302077</v>
      </c>
      <c r="L23" s="290">
        <f>IF($E23="","",$G23/VLOOKUP($E23,'Data Mercado'!$A$7:$F$25,6,0)-1)</f>
        <v>0.67564766839378243</v>
      </c>
    </row>
    <row r="24" spans="1:12" ht="19" customHeight="1">
      <c r="A24" s="35"/>
      <c r="B24" s="140"/>
      <c r="C24" s="140"/>
      <c r="D24" s="140"/>
      <c r="E24" s="140"/>
      <c r="F24" s="287"/>
      <c r="G24" s="288"/>
      <c r="H24" s="290">
        <f>IF($E24="","",$G24/VLOOKUP($E24,'Data Mercado'!$A$7:$F$25,2,0)-1)</f>
        <v>0.15179606025492465</v>
      </c>
      <c r="I24" s="290">
        <f>IF($E24="","",$G24/VLOOKUP($E24,'Data Mercado'!$A$7:$F$25,3,0)-1)</f>
        <v>0.54949337490257211</v>
      </c>
      <c r="J24" s="290">
        <f>IF($E24="","",$G24/VLOOKUP($E24,'Data Mercado'!$A$7:$F$25,4,0)-1)</f>
        <v>1.2312008978675646</v>
      </c>
      <c r="K24" s="290">
        <f>IF($E24="","",$G24/VLOOKUP($E24,'Data Mercado'!$A$7:$F$25,5,0)-1)</f>
        <v>2.1605723370429253</v>
      </c>
      <c r="L24" s="290">
        <f>IF($E24="","",$G24/VLOOKUP($E24,'Data Mercado'!$A$7:$F$25,6,0)-1)</f>
        <v>3.1202072538860106</v>
      </c>
    </row>
    <row r="25" spans="1:12" ht="19" customHeight="1">
      <c r="A25" s="35"/>
      <c r="B25" s="140"/>
      <c r="C25" s="140"/>
      <c r="D25" s="140"/>
      <c r="E25" s="140"/>
      <c r="F25" s="287"/>
      <c r="G25" s="288"/>
      <c r="H25" s="290">
        <f>IF($E25="","",$G25/VLOOKUP($E25,'Data Mercado'!$A$7:$F$25,2,0)-1)</f>
        <v>0.20034542314335058</v>
      </c>
      <c r="I25" s="290">
        <f>IF($E25="","",$G25/VLOOKUP($E25,'Data Mercado'!$A$7:$F$25,3,0)-1)</f>
        <v>0.58675799086757996</v>
      </c>
      <c r="J25" s="290">
        <f>IF($E25="","",$G25/VLOOKUP($E25,'Data Mercado'!$A$7:$F$25,4,0)-1)</f>
        <v>0.97443181818181812</v>
      </c>
      <c r="K25" s="290">
        <f>IF($E25="","",$G25/VLOOKUP($E25,'Data Mercado'!$A$7:$F$25,5,0)-1)</f>
        <v>1.6577437858508604</v>
      </c>
      <c r="L25" s="290">
        <f>IF($E25="","",$G25/VLOOKUP($E25,'Data Mercado'!$A$7:$F$25,6,0)-1)</f>
        <v>2.2213209733487833</v>
      </c>
    </row>
    <row r="26" spans="1:12" ht="19" customHeight="1">
      <c r="A26" s="35"/>
      <c r="B26" s="140"/>
      <c r="C26" s="140"/>
      <c r="D26" s="140"/>
      <c r="E26" s="140"/>
      <c r="F26" s="287"/>
      <c r="G26" s="288"/>
      <c r="H26" s="290">
        <f>IF($E26="","",$G26/VLOOKUP($E26,'Data Mercado'!$A$7:$F$25,2,0)-1)</f>
        <v>-0.69300518134715028</v>
      </c>
      <c r="I26" s="290">
        <f>IF($E26="","",$G26/VLOOKUP($E26,'Data Mercado'!$A$7:$F$25,3,0)-1)</f>
        <v>-0.59417808219178081</v>
      </c>
      <c r="J26" s="290">
        <f>IF($E26="","",$G26/VLOOKUP($E26,'Data Mercado'!$A$7:$F$25,4,0)-1)</f>
        <v>-0.49502840909090906</v>
      </c>
      <c r="K26" s="290">
        <f>IF($E26="","",$G26/VLOOKUP($E26,'Data Mercado'!$A$7:$F$25,5,0)-1)</f>
        <v>-0.32026768642447423</v>
      </c>
      <c r="L26" s="290">
        <f>IF($E26="","",$G26/VLOOKUP($E26,'Data Mercado'!$A$7:$F$25,6,0)-1)</f>
        <v>-0.17612977983777522</v>
      </c>
    </row>
    <row r="27" spans="1:12" ht="19" customHeight="1">
      <c r="A27" s="35"/>
      <c r="B27" s="140"/>
      <c r="C27" s="140"/>
      <c r="D27" s="140"/>
      <c r="E27" s="140"/>
      <c r="F27" s="287"/>
      <c r="G27" s="288"/>
      <c r="H27" s="290">
        <f>IF($E27="","",$G27/VLOOKUP($E27,'Data Mercado'!$A$7:$F$25,2,0)-1)</f>
        <v>-0.3245167853509664</v>
      </c>
      <c r="I27" s="290">
        <f>IF($E27="","",$G27/VLOOKUP($E27,'Data Mercado'!$A$7:$F$25,3,0)-1)</f>
        <v>-0.11760797342192686</v>
      </c>
      <c r="J27" s="290">
        <f>IF($E27="","",$G27/VLOOKUP($E27,'Data Mercado'!$A$7:$F$25,4,0)-1)</f>
        <v>0.31095755182625862</v>
      </c>
      <c r="K27" s="290">
        <f>IF($E27="","",$G27/VLOOKUP($E27,'Data Mercado'!$A$7:$F$25,5,0)-1)</f>
        <v>0.80189959294436908</v>
      </c>
      <c r="L27" s="290">
        <f>IF($E27="","",$G27/VLOOKUP($E27,'Data Mercado'!$A$7:$F$25,6,0)-1)</f>
        <v>1.2546689303904923</v>
      </c>
    </row>
    <row r="28" spans="1:12" ht="19" customHeight="1">
      <c r="A28" s="35"/>
      <c r="B28" s="140"/>
      <c r="C28" s="140"/>
      <c r="D28" s="140"/>
      <c r="E28" s="140"/>
      <c r="F28" s="287"/>
      <c r="G28" s="288"/>
      <c r="H28" s="290">
        <f>IF($E28="","",$G28/VLOOKUP($E28,'Data Mercado'!$A$7:$F$25,2,0)-1)</f>
        <v>0.15384615384615374</v>
      </c>
      <c r="I28" s="290">
        <f>IF($E28="","",$G28/VLOOKUP($E28,'Data Mercado'!$A$7:$F$25,3,0)-1)</f>
        <v>0.59246575342465757</v>
      </c>
      <c r="J28" s="290">
        <f>IF($E28="","",$G28/VLOOKUP($E28,'Data Mercado'!$A$7:$F$25,4,0)-1)</f>
        <v>1.3366834170854269</v>
      </c>
      <c r="K28" s="290">
        <f>IF($E28="","",$G28/VLOOKUP($E28,'Data Mercado'!$A$7:$F$25,5,0)-1)</f>
        <v>2.0897009966777409</v>
      </c>
      <c r="L28" s="290">
        <f>IF($E28="","",$G28/VLOOKUP($E28,'Data Mercado'!$A$7:$F$25,6,0)-1)</f>
        <v>2.9743589743589745</v>
      </c>
    </row>
    <row r="29" spans="1:12" ht="19" customHeight="1">
      <c r="A29" s="35"/>
      <c r="B29" s="140"/>
      <c r="C29" s="140"/>
      <c r="D29" s="140"/>
      <c r="E29" s="140"/>
      <c r="F29" s="287"/>
      <c r="G29" s="288"/>
      <c r="H29" s="290">
        <f>IF($E29="","",$G29/VLOOKUP($E29,'Data Mercado'!$A$7:$F$25,2,0)-1)</f>
        <v>0.14392059553349879</v>
      </c>
      <c r="I29" s="290">
        <f>IF($E29="","",$G29/VLOOKUP($E29,'Data Mercado'!$A$7:$F$25,3,0)-1)</f>
        <v>0.57876712328767121</v>
      </c>
      <c r="J29" s="290">
        <f>IF($E29="","",$G29/VLOOKUP($E29,'Data Mercado'!$A$7:$F$25,4,0)-1)</f>
        <v>1.3165829145728645</v>
      </c>
      <c r="K29" s="290">
        <f>IF($E29="","",$G29/VLOOKUP($E29,'Data Mercado'!$A$7:$F$25,5,0)-1)</f>
        <v>2.0631229235880397</v>
      </c>
      <c r="L29" s="290">
        <f>IF($E29="","",$G29/VLOOKUP($E29,'Data Mercado'!$A$7:$F$25,6,0)-1)</f>
        <v>2.9401709401709404</v>
      </c>
    </row>
    <row r="30" spans="1:12" ht="19" customHeight="1">
      <c r="A30" s="35"/>
      <c r="B30" s="140"/>
      <c r="C30" s="140"/>
      <c r="D30" s="140"/>
      <c r="E30" s="140"/>
      <c r="F30" s="287"/>
      <c r="G30" s="288"/>
      <c r="H30" s="290">
        <f>IF($E30="","",$G30/VLOOKUP($E30,'Data Mercado'!$A$7:$F$25,2,0)-1)</f>
        <v>-3.3620015637216616E-2</v>
      </c>
      <c r="I30" s="290">
        <f>IF($E30="","",$G30/VLOOKUP($E30,'Data Mercado'!$A$7:$F$25,3,0)-1)</f>
        <v>0.17826501429933272</v>
      </c>
      <c r="J30" s="290">
        <f>IF($E30="","",$G30/VLOOKUP($E30,'Data Mercado'!$A$7:$F$25,4,0)-1)</f>
        <v>0.63925729442970813</v>
      </c>
      <c r="K30" s="290">
        <f>IF($E30="","",$G30/VLOOKUP($E30,'Data Mercado'!$A$7:$F$25,5,0)-1)</f>
        <v>1.4919354838709675</v>
      </c>
      <c r="L30" s="290">
        <f>IF($E30="","",$G30/VLOOKUP($E30,'Data Mercado'!$A$7:$F$25,6,0)-1)</f>
        <v>2.5014164305949009</v>
      </c>
    </row>
    <row r="31" spans="1:12" ht="19" customHeight="1">
      <c r="A31" s="35"/>
      <c r="B31" s="140"/>
      <c r="C31" s="140"/>
      <c r="D31" s="140"/>
      <c r="E31" s="140"/>
      <c r="F31" s="287"/>
      <c r="G31" s="288"/>
      <c r="H31" s="290">
        <f>IF($E31="","",$G31/VLOOKUP($E31,'Data Mercado'!$A$7:$F$25,2,0)-1)</f>
        <v>-3.3620015637216616E-2</v>
      </c>
      <c r="I31" s="290">
        <f>IF($E31="","",$G31/VLOOKUP($E31,'Data Mercado'!$A$7:$F$25,3,0)-1)</f>
        <v>0.17826501429933272</v>
      </c>
      <c r="J31" s="290">
        <f>IF($E31="","",$G31/VLOOKUP($E31,'Data Mercado'!$A$7:$F$25,4,0)-1)</f>
        <v>0.63925729442970813</v>
      </c>
      <c r="K31" s="290">
        <f>IF($E31="","",$G31/VLOOKUP($E31,'Data Mercado'!$A$7:$F$25,5,0)-1)</f>
        <v>1.4919354838709675</v>
      </c>
      <c r="L31" s="290">
        <f>IF($E31="","",$G31/VLOOKUP($E31,'Data Mercado'!$A$7:$F$25,6,0)-1)</f>
        <v>2.5014164305949009</v>
      </c>
    </row>
    <row r="32" spans="1:12" ht="19" customHeight="1">
      <c r="A32" s="35"/>
      <c r="B32" s="140"/>
      <c r="C32" s="140"/>
      <c r="D32" s="140"/>
      <c r="E32" s="140"/>
      <c r="F32" s="287"/>
      <c r="G32" s="288"/>
      <c r="H32" s="290">
        <f>IF($E32="","",$G32/VLOOKUP($E32,'Data Mercado'!$A$7:$F$25,2,0)-1)</f>
        <v>0.45113369820172</v>
      </c>
      <c r="I32" s="290">
        <f>IF($E32="","",$G32/VLOOKUP($E32,'Data Mercado'!$A$7:$F$25,3,0)-1)</f>
        <v>0.76930409914204012</v>
      </c>
      <c r="J32" s="290">
        <f>IF($E32="","",$G32/VLOOKUP($E32,'Data Mercado'!$A$7:$F$25,4,0)-1)</f>
        <v>1.4615384615384617</v>
      </c>
      <c r="K32" s="290">
        <f>IF($E32="","",$G32/VLOOKUP($E32,'Data Mercado'!$A$7:$F$25,5,0)-1)</f>
        <v>2.7419354838709675</v>
      </c>
      <c r="L32" s="290">
        <f>IF($E32="","",$G32/VLOOKUP($E32,'Data Mercado'!$A$7:$F$25,6,0)-1)</f>
        <v>4.2577903682719551</v>
      </c>
    </row>
    <row r="33" spans="1:12" ht="19" customHeight="1">
      <c r="A33" s="35"/>
      <c r="B33" s="140"/>
      <c r="C33" s="140"/>
      <c r="D33" s="140"/>
      <c r="E33" s="140"/>
      <c r="F33" s="287"/>
      <c r="G33" s="288"/>
      <c r="H33" s="290">
        <f>IF($E33="","",$G33/VLOOKUP($E33,'Data Mercado'!$A$7:$F$25,2,0)-1)</f>
        <v>0.1102423768569194</v>
      </c>
      <c r="I33" s="290">
        <f>IF($E33="","",$G33/VLOOKUP($E33,'Data Mercado'!$A$7:$F$25,3,0)-1)</f>
        <v>0.35367016205910384</v>
      </c>
      <c r="J33" s="290">
        <f>IF($E33="","",$G33/VLOOKUP($E33,'Data Mercado'!$A$7:$F$25,4,0)-1)</f>
        <v>0.88328912466843512</v>
      </c>
      <c r="K33" s="290">
        <f>IF($E33="","",$G33/VLOOKUP($E33,'Data Mercado'!$A$7:$F$25,5,0)-1)</f>
        <v>1.8629032258064515</v>
      </c>
      <c r="L33" s="290">
        <f>IF($E33="","",$G33/VLOOKUP($E33,'Data Mercado'!$A$7:$F$25,6,0)-1)</f>
        <v>3.022662889518414</v>
      </c>
    </row>
    <row r="34" spans="1:12" ht="19" customHeight="1">
      <c r="A34" s="35"/>
      <c r="B34" s="140"/>
      <c r="C34" s="140"/>
      <c r="D34" s="140"/>
      <c r="E34" s="140"/>
      <c r="F34" s="287"/>
      <c r="G34" s="288"/>
      <c r="H34" s="290">
        <f>IF($E34="","",$G34/VLOOKUP($E34,'Data Mercado'!$A$7:$F$25,2,0)-1)</f>
        <v>-0.11927480916030531</v>
      </c>
      <c r="I34" s="290">
        <f>IF($E34="","",$G34/VLOOKUP($E34,'Data Mercado'!$A$7:$F$25,3,0)-1)</f>
        <v>1.317233809001106E-2</v>
      </c>
      <c r="J34" s="290">
        <f>IF($E34="","",$G34/VLOOKUP($E34,'Data Mercado'!$A$7:$F$25,4,0)-1)</f>
        <v>0.23230974632843782</v>
      </c>
      <c r="K34" s="290">
        <f>IF($E34="","",$G34/VLOOKUP($E34,'Data Mercado'!$A$7:$F$25,5,0)-1)</f>
        <v>0.72523364485981312</v>
      </c>
      <c r="L34" s="290">
        <f>IF($E34="","",$G34/VLOOKUP($E34,'Data Mercado'!$A$7:$F$25,6,0)-1)</f>
        <v>1.3788659793814433</v>
      </c>
    </row>
    <row r="35" spans="1:12" ht="19" customHeight="1">
      <c r="A35" s="35"/>
      <c r="B35" s="140"/>
      <c r="C35" s="140"/>
      <c r="D35" s="140"/>
      <c r="E35" s="140"/>
      <c r="F35" s="287"/>
      <c r="G35" s="288"/>
      <c r="H35" s="290">
        <f>IF($E35="","",$G35/VLOOKUP($E35,'Data Mercado'!$A$7:$F$25,2,0)-1)</f>
        <v>-3.6259541984732802E-2</v>
      </c>
      <c r="I35" s="290">
        <f>IF($E35="","",$G35/VLOOKUP($E35,'Data Mercado'!$A$7:$F$25,3,0)-1)</f>
        <v>0.10867178924259058</v>
      </c>
      <c r="J35" s="290">
        <f>IF($E35="","",$G35/VLOOKUP($E35,'Data Mercado'!$A$7:$F$25,4,0)-1)</f>
        <v>0.34846461949265684</v>
      </c>
      <c r="K35" s="290">
        <f>IF($E35="","",$G35/VLOOKUP($E35,'Data Mercado'!$A$7:$F$25,5,0)-1)</f>
        <v>0.88785046728971961</v>
      </c>
      <c r="L35" s="290">
        <f>IF($E35="","",$G35/VLOOKUP($E35,'Data Mercado'!$A$7:$F$25,6,0)-1)</f>
        <v>1.6030927835051547</v>
      </c>
    </row>
    <row r="36" spans="1:12" ht="19" customHeight="1">
      <c r="A36" s="35"/>
      <c r="B36" s="140"/>
      <c r="C36" s="140"/>
      <c r="D36" s="140"/>
      <c r="E36" s="140"/>
      <c r="F36" s="287"/>
      <c r="G36" s="288"/>
      <c r="H36" s="290">
        <f>IF($E36="","",$G36/VLOOKUP($E36,'Data Mercado'!$A$7:$F$25,2,0)-1)</f>
        <v>-8.3969465648854991E-2</v>
      </c>
      <c r="I36" s="290">
        <f>IF($E36="","",$G36/VLOOKUP($E36,'Data Mercado'!$A$7:$F$25,3,0)-1)</f>
        <v>5.3787047200878124E-2</v>
      </c>
      <c r="J36" s="290">
        <f>IF($E36="","",$G36/VLOOKUP($E36,'Data Mercado'!$A$7:$F$25,4,0)-1)</f>
        <v>0.28170894526034718</v>
      </c>
      <c r="K36" s="290">
        <f>IF($E36="","",$G36/VLOOKUP($E36,'Data Mercado'!$A$7:$F$25,5,0)-1)</f>
        <v>0.79439252336448596</v>
      </c>
      <c r="L36" s="290">
        <f>IF($E36="","",$G36/VLOOKUP($E36,'Data Mercado'!$A$7:$F$25,6,0)-1)</f>
        <v>1.4742268041237114</v>
      </c>
    </row>
    <row r="37" spans="1:12" ht="19" customHeight="1">
      <c r="A37" s="35"/>
      <c r="B37" s="140"/>
      <c r="C37" s="140"/>
      <c r="D37" s="140"/>
      <c r="E37" s="140"/>
      <c r="F37" s="287"/>
      <c r="G37" s="288"/>
      <c r="H37" s="290">
        <f>IF($E37="","",$G37/VLOOKUP($E37,'Data Mercado'!$A$7:$F$25,2,0)-1)</f>
        <v>-0.25954198473282442</v>
      </c>
      <c r="I37" s="290">
        <f>IF($E37="","",$G37/VLOOKUP($E37,'Data Mercado'!$A$7:$F$25,3,0)-1)</f>
        <v>-0.14818880351262353</v>
      </c>
      <c r="J37" s="290">
        <f>IF($E37="","",$G37/VLOOKUP($E37,'Data Mercado'!$A$7:$F$25,4,0)-1)</f>
        <v>3.6048064085447251E-2</v>
      </c>
      <c r="K37" s="290">
        <f>IF($E37="","",$G37/VLOOKUP($E37,'Data Mercado'!$A$7:$F$25,5,0)-1)</f>
        <v>0.45046728971962624</v>
      </c>
      <c r="L37" s="290">
        <f>IF($E37="","",$G37/VLOOKUP($E37,'Data Mercado'!$A$7:$F$25,6,0)-1)</f>
        <v>1</v>
      </c>
    </row>
    <row r="38" spans="1:12" ht="19" customHeight="1">
      <c r="A38" s="35"/>
      <c r="B38" s="140"/>
      <c r="C38" s="140"/>
      <c r="D38" s="140"/>
      <c r="E38" s="140"/>
      <c r="F38" s="287"/>
      <c r="G38" s="288"/>
      <c r="H38" s="290">
        <f>IF($E38="","",$G38/VLOOKUP($E38,'Data Mercado'!$A$7:$F$25,2,0)-1)</f>
        <v>-8.3969465648854991E-2</v>
      </c>
      <c r="I38" s="290">
        <f>IF($E38="","",$G38/VLOOKUP($E38,'Data Mercado'!$A$7:$F$25,3,0)-1)</f>
        <v>5.3787047200878124E-2</v>
      </c>
      <c r="J38" s="290">
        <f>IF($E38="","",$G38/VLOOKUP($E38,'Data Mercado'!$A$7:$F$25,4,0)-1)</f>
        <v>0.28170894526034718</v>
      </c>
      <c r="K38" s="290">
        <f>IF($E38="","",$G38/VLOOKUP($E38,'Data Mercado'!$A$7:$F$25,5,0)-1)</f>
        <v>0.79439252336448596</v>
      </c>
      <c r="L38" s="290">
        <f>IF($E38="","",$G38/VLOOKUP($E38,'Data Mercado'!$A$7:$F$25,6,0)-1)</f>
        <v>1.4742268041237114</v>
      </c>
    </row>
    <row r="39" spans="1:12" ht="19" customHeight="1">
      <c r="A39" s="35"/>
      <c r="B39" s="140"/>
      <c r="C39" s="140"/>
      <c r="D39" s="140"/>
      <c r="E39" s="140"/>
      <c r="F39" s="287"/>
      <c r="G39" s="288"/>
      <c r="H39" s="290">
        <f>IF($E39="","",$G39/VLOOKUP($E39,'Data Mercado'!$A$7:$F$25,2,0)-1)</f>
        <v>-0.25954198473282442</v>
      </c>
      <c r="I39" s="290">
        <f>IF($E39="","",$G39/VLOOKUP($E39,'Data Mercado'!$A$7:$F$25,3,0)-1)</f>
        <v>-0.14818880351262353</v>
      </c>
      <c r="J39" s="290">
        <f>IF($E39="","",$G39/VLOOKUP($E39,'Data Mercado'!$A$7:$F$25,4,0)-1)</f>
        <v>3.6048064085447251E-2</v>
      </c>
      <c r="K39" s="290">
        <f>IF($E39="","",$G39/VLOOKUP($E39,'Data Mercado'!$A$7:$F$25,5,0)-1)</f>
        <v>0.45046728971962624</v>
      </c>
      <c r="L39" s="290">
        <f>IF($E39="","",$G39/VLOOKUP($E39,'Data Mercado'!$A$7:$F$25,6,0)-1)</f>
        <v>1</v>
      </c>
    </row>
    <row r="40" spans="1:12" ht="19" customHeight="1">
      <c r="A40" s="35"/>
      <c r="B40" s="140"/>
      <c r="C40" s="140"/>
      <c r="D40" s="140"/>
      <c r="E40" s="140"/>
      <c r="F40" s="287"/>
      <c r="G40" s="288"/>
      <c r="H40" s="290">
        <f>IF($E40="","",$G40/VLOOKUP($E40,'Data Mercado'!$A$7:$F$25,2,0)-1)</f>
        <v>-0.11927480916030531</v>
      </c>
      <c r="I40" s="290">
        <f>IF($E40="","",$G40/VLOOKUP($E40,'Data Mercado'!$A$7:$F$25,3,0)-1)</f>
        <v>1.317233809001106E-2</v>
      </c>
      <c r="J40" s="290">
        <f>IF($E40="","",$G40/VLOOKUP($E40,'Data Mercado'!$A$7:$F$25,4,0)-1)</f>
        <v>0.23230974632843782</v>
      </c>
      <c r="K40" s="290">
        <f>IF($E40="","",$G40/VLOOKUP($E40,'Data Mercado'!$A$7:$F$25,5,0)-1)</f>
        <v>0.72523364485981312</v>
      </c>
      <c r="L40" s="290">
        <f>IF($E40="","",$G40/VLOOKUP($E40,'Data Mercado'!$A$7:$F$25,6,0)-1)</f>
        <v>1.3788659793814433</v>
      </c>
    </row>
    <row r="41" spans="1:12" ht="19" customHeight="1">
      <c r="A41" s="35"/>
      <c r="B41" s="140"/>
      <c r="C41" s="140"/>
      <c r="D41" s="140"/>
      <c r="E41" s="140"/>
      <c r="F41" s="287"/>
      <c r="G41" s="288"/>
      <c r="H41" s="290">
        <f>IF($E41="","",$G41/VLOOKUP($E41,'Data Mercado'!$A$7:$F$25,2,0)-1)</f>
        <v>-0.25954198473282442</v>
      </c>
      <c r="I41" s="290">
        <f>IF($E41="","",$G41/VLOOKUP($E41,'Data Mercado'!$A$7:$F$25,3,0)-1)</f>
        <v>-0.14818880351262353</v>
      </c>
      <c r="J41" s="290">
        <f>IF($E41="","",$G41/VLOOKUP($E41,'Data Mercado'!$A$7:$F$25,4,0)-1)</f>
        <v>3.6048064085447251E-2</v>
      </c>
      <c r="K41" s="290">
        <f>IF($E41="","",$G41/VLOOKUP($E41,'Data Mercado'!$A$7:$F$25,5,0)-1)</f>
        <v>0.45046728971962624</v>
      </c>
      <c r="L41" s="290">
        <f>IF($E41="","",$G41/VLOOKUP($E41,'Data Mercado'!$A$7:$F$25,6,0)-1)</f>
        <v>1</v>
      </c>
    </row>
    <row r="42" spans="1:12" ht="19" customHeight="1">
      <c r="A42" s="35"/>
      <c r="B42" s="140"/>
      <c r="C42" s="140"/>
      <c r="D42" s="140"/>
      <c r="E42" s="140"/>
      <c r="F42" s="287"/>
      <c r="G42" s="288"/>
      <c r="H42" s="290">
        <f>IF($E42="","",$G42/VLOOKUP($E42,'Data Mercado'!$A$7:$F$25,2,0)-1)</f>
        <v>-0.22006841505131125</v>
      </c>
      <c r="I42" s="290">
        <f>IF($E42="","",$G42/VLOOKUP($E42,'Data Mercado'!$A$7:$F$25,3,0)-1)</f>
        <v>-6.9387755102040871E-2</v>
      </c>
      <c r="J42" s="290">
        <f>IF($E42="","",$G42/VLOOKUP($E42,'Data Mercado'!$A$7:$F$25,4,0)-1)</f>
        <v>0.24363636363636365</v>
      </c>
      <c r="K42" s="290">
        <f>IF($E42="","",$G42/VLOOKUP($E42,'Data Mercado'!$A$7:$F$25,5,0)-1)</f>
        <v>0.63636363636363646</v>
      </c>
      <c r="L42" s="290">
        <f>IF($E42="","",$G42/VLOOKUP($E42,'Data Mercado'!$A$7:$F$25,6,0)-1)</f>
        <v>1.0540540540540539</v>
      </c>
    </row>
    <row r="43" spans="1:12" ht="19" customHeight="1">
      <c r="A43" s="35"/>
      <c r="B43" s="140"/>
      <c r="C43" s="140"/>
      <c r="D43" s="140"/>
      <c r="E43" s="140"/>
      <c r="F43" s="287"/>
      <c r="G43" s="288"/>
      <c r="H43" s="290">
        <f>IF($E43="","",$G43/VLOOKUP($E43,'Data Mercado'!$A$7:$F$25,2,0)-1)</f>
        <v>-0.11516533637400228</v>
      </c>
      <c r="I43" s="290">
        <f>IF($E43="","",$G43/VLOOKUP($E43,'Data Mercado'!$A$7:$F$25,3,0)-1)</f>
        <v>5.5782312925169997E-2</v>
      </c>
      <c r="J43" s="290">
        <f>IF($E43="","",$G43/VLOOKUP($E43,'Data Mercado'!$A$7:$F$25,4,0)-1)</f>
        <v>0.41090909090909089</v>
      </c>
      <c r="K43" s="290">
        <f>IF($E43="","",$G43/VLOOKUP($E43,'Data Mercado'!$A$7:$F$25,5,0)-1)</f>
        <v>0.85645933014354059</v>
      </c>
      <c r="L43" s="290">
        <f>IF($E43="","",$G43/VLOOKUP($E43,'Data Mercado'!$A$7:$F$25,6,0)-1)</f>
        <v>1.3303303303303302</v>
      </c>
    </row>
    <row r="44" spans="1:12" ht="19" customHeight="1">
      <c r="A44" s="35"/>
      <c r="B44" s="140"/>
      <c r="C44" s="140"/>
      <c r="D44" s="140"/>
      <c r="E44" s="140"/>
      <c r="F44" s="287"/>
      <c r="G44" s="288"/>
      <c r="H44" s="290">
        <f>IF($E44="","",$G44/VLOOKUP($E44,'Data Mercado'!$A$7:$F$25,2,0)-1)</f>
        <v>0.20410490307867724</v>
      </c>
      <c r="I44" s="290">
        <f>IF($E44="","",$G44/VLOOKUP($E44,'Data Mercado'!$A$7:$F$25,3,0)-1)</f>
        <v>0.43673469387755093</v>
      </c>
      <c r="J44" s="290">
        <f>IF($E44="","",$G44/VLOOKUP($E44,'Data Mercado'!$A$7:$F$25,4,0)-1)</f>
        <v>0.91999999999999993</v>
      </c>
      <c r="K44" s="290">
        <f>IF($E44="","",$G44/VLOOKUP($E44,'Data Mercado'!$A$7:$F$25,5,0)-1)</f>
        <v>1.5263157894736841</v>
      </c>
      <c r="L44" s="290">
        <f>IF($E44="","",$G44/VLOOKUP($E44,'Data Mercado'!$A$7:$F$25,6,0)-1)</f>
        <v>2.1711711711711712</v>
      </c>
    </row>
    <row r="45" spans="1:12" ht="19" customHeight="1">
      <c r="A45" s="35"/>
      <c r="B45" s="140"/>
      <c r="C45" s="140"/>
      <c r="D45" s="140"/>
      <c r="E45" s="140"/>
      <c r="F45" s="287"/>
      <c r="G45" s="288"/>
      <c r="H45" s="290">
        <f>IF($E45="","",$G45/VLOOKUP($E45,'Data Mercado'!$A$7:$F$25,2,0)-1)</f>
        <v>-0.53477765108323827</v>
      </c>
      <c r="I45" s="290">
        <f>IF($E45="","",$G45/VLOOKUP($E45,'Data Mercado'!$A$7:$F$25,3,0)-1)</f>
        <v>-0.44489795918367347</v>
      </c>
      <c r="J45" s="290">
        <f>IF($E45="","",$G45/VLOOKUP($E45,'Data Mercado'!$A$7:$F$25,4,0)-1)</f>
        <v>-0.25818181818181818</v>
      </c>
      <c r="K45" s="290">
        <f>IF($E45="","",$G45/VLOOKUP($E45,'Data Mercado'!$A$7:$F$25,5,0)-1)</f>
        <v>-2.3923444976076569E-2</v>
      </c>
      <c r="L45" s="290">
        <f>IF($E45="","",$G45/VLOOKUP($E45,'Data Mercado'!$A$7:$F$25,6,0)-1)</f>
        <v>0.22522522522522515</v>
      </c>
    </row>
    <row r="46" spans="1:12" ht="19" customHeight="1">
      <c r="A46" s="35"/>
      <c r="B46" s="140"/>
      <c r="C46" s="140"/>
      <c r="D46" s="140"/>
      <c r="E46" s="140"/>
      <c r="F46" s="287"/>
      <c r="G46" s="288"/>
      <c r="H46" s="290">
        <f>IF($E46="","",$G46/VLOOKUP($E46,'Data Mercado'!$A$7:$F$25,2,0)-1)</f>
        <v>0.19954389965792485</v>
      </c>
      <c r="I46" s="290">
        <f>IF($E46="","",$G46/VLOOKUP($E46,'Data Mercado'!$A$7:$F$25,3,0)-1)</f>
        <v>0.43129251700680271</v>
      </c>
      <c r="J46" s="290">
        <f>IF($E46="","",$G46/VLOOKUP($E46,'Data Mercado'!$A$7:$F$25,4,0)-1)</f>
        <v>0.91272727272727283</v>
      </c>
      <c r="K46" s="290">
        <f>IF($E46="","",$G46/VLOOKUP($E46,'Data Mercado'!$A$7:$F$25,5,0)-1)</f>
        <v>1.5167464114832536</v>
      </c>
      <c r="L46" s="290">
        <f>IF($E46="","",$G46/VLOOKUP($E46,'Data Mercado'!$A$7:$F$25,6,0)-1)</f>
        <v>2.159159159159159</v>
      </c>
    </row>
    <row r="47" spans="1:12" ht="19" customHeight="1">
      <c r="A47" s="35"/>
      <c r="B47" s="140"/>
      <c r="C47" s="140"/>
      <c r="D47" s="140"/>
      <c r="E47" s="140"/>
      <c r="F47" s="287"/>
      <c r="G47" s="288"/>
      <c r="H47" s="290">
        <f>IF($E47="","",$G47/VLOOKUP($E47,'Data Mercado'!$A$7:$F$25,2,0)-1)</f>
        <v>1.0884353741496655E-2</v>
      </c>
      <c r="I47" s="290">
        <f>IF($E47="","",$G47/VLOOKUP($E47,'Data Mercado'!$A$7:$F$25,3,0)-1)</f>
        <v>0.27008547008547001</v>
      </c>
      <c r="J47" s="290">
        <f>IF($E47="","",$G47/VLOOKUP($E47,'Data Mercado'!$A$7:$F$25,4,0)-1)</f>
        <v>0.69248291571753984</v>
      </c>
      <c r="K47" s="290">
        <f>IF($E47="","",$G47/VLOOKUP($E47,'Data Mercado'!$A$7:$F$25,5,0)-1)</f>
        <v>1.2047477744807122</v>
      </c>
      <c r="L47" s="290">
        <f>IF($E47="","",$G47/VLOOKUP($E47,'Data Mercado'!$A$7:$F$25,6,0)-1)</f>
        <v>1.6630824372759858</v>
      </c>
    </row>
    <row r="48" spans="1:12" ht="19" customHeight="1">
      <c r="A48" s="35"/>
      <c r="B48" s="140"/>
      <c r="C48" s="140"/>
      <c r="D48" s="140"/>
      <c r="E48" s="140"/>
      <c r="F48" s="287"/>
      <c r="G48" s="288"/>
      <c r="H48" s="290">
        <f>IF($E48="","",$G48/VLOOKUP($E48,'Data Mercado'!$A$7:$F$25,2,0)-1)</f>
        <v>5.5782312925169997E-2</v>
      </c>
      <c r="I48" s="290">
        <f>IF($E48="","",$G48/VLOOKUP($E48,'Data Mercado'!$A$7:$F$25,3,0)-1)</f>
        <v>0.32649572649572645</v>
      </c>
      <c r="J48" s="290">
        <f>IF($E48="","",$G48/VLOOKUP($E48,'Data Mercado'!$A$7:$F$25,4,0)-1)</f>
        <v>0.76765375854214124</v>
      </c>
      <c r="K48" s="290">
        <f>IF($E48="","",$G48/VLOOKUP($E48,'Data Mercado'!$A$7:$F$25,5,0)-1)</f>
        <v>1.3026706231454006</v>
      </c>
      <c r="L48" s="290">
        <f>IF($E48="","",$G48/VLOOKUP($E48,'Data Mercado'!$A$7:$F$25,6,0)-1)</f>
        <v>1.7813620071684588</v>
      </c>
    </row>
    <row r="49" spans="1:12" ht="19" customHeight="1">
      <c r="A49" s="35"/>
      <c r="B49" s="140"/>
      <c r="C49" s="140"/>
      <c r="D49" s="140"/>
      <c r="E49" s="140"/>
      <c r="F49" s="287"/>
      <c r="G49" s="288"/>
      <c r="H49" s="290">
        <f>IF($E49="","",$G49/VLOOKUP($E49,'Data Mercado'!$A$7:$F$25,2,0)-1)</f>
        <v>0.17933130699088151</v>
      </c>
      <c r="I49" s="290">
        <f>IF($E49="","",$G49/VLOOKUP($E49,'Data Mercado'!$A$7:$F$25,3,0)-1)</f>
        <v>0.45318352059925093</v>
      </c>
      <c r="J49" s="290">
        <f>IF($E49="","",$G49/VLOOKUP($E49,'Data Mercado'!$A$7:$F$25,4,0)-1)</f>
        <v>0.8926829268292682</v>
      </c>
      <c r="K49" s="290">
        <f>IF($E49="","",$G49/VLOOKUP($E49,'Data Mercado'!$A$7:$F$25,5,0)-1)</f>
        <v>1.832116788321168</v>
      </c>
      <c r="L49" s="290">
        <f>IF($E49="","",$G49/VLOOKUP($E49,'Data Mercado'!$A$7:$F$25,6,0)-1)</f>
        <v>2.4488888888888889</v>
      </c>
    </row>
    <row r="50" spans="1:12" ht="19" customHeight="1">
      <c r="A50" s="35"/>
      <c r="B50" s="140"/>
      <c r="C50" s="140"/>
      <c r="D50" s="140"/>
      <c r="E50" s="140"/>
      <c r="F50" s="287"/>
      <c r="G50" s="288"/>
      <c r="H50" s="290">
        <f>IF($E50="","",$G50/VLOOKUP($E50,'Data Mercado'!$A$7:$F$25,2,0)-1)</f>
        <v>-0.276173285198556</v>
      </c>
      <c r="I50" s="290">
        <f>IF($E50="","",$G50/VLOOKUP($E50,'Data Mercado'!$A$7:$F$25,3,0)-1)</f>
        <v>-3.1400966183574908E-2</v>
      </c>
      <c r="J50" s="290">
        <f>IF($E50="","",$G50/VLOOKUP($E50,'Data Mercado'!$A$7:$F$25,4,0)-1)</f>
        <v>0.32781456953642385</v>
      </c>
      <c r="K50" s="290">
        <f>IF($E50="","",$G50/VLOOKUP($E50,'Data Mercado'!$A$7:$F$25,5,0)-1)</f>
        <v>0.67083333333333339</v>
      </c>
      <c r="L50" s="290">
        <f>IF($E50="","",$G50/VLOOKUP($E50,'Data Mercado'!$A$7:$F$25,6,0)-1)</f>
        <v>1.8439716312056738</v>
      </c>
    </row>
    <row r="51" spans="1:12" ht="19" customHeight="1">
      <c r="A51" s="35"/>
      <c r="B51" s="140"/>
      <c r="C51" s="140"/>
      <c r="D51" s="140"/>
      <c r="E51" s="140"/>
      <c r="F51" s="287"/>
      <c r="G51" s="288"/>
      <c r="H51" s="290">
        <f>IF($E51="","",$G51/VLOOKUP($E51,'Data Mercado'!$A$7:$F$25,2,0)-1)</f>
        <v>0.13537906137184108</v>
      </c>
      <c r="I51" s="290">
        <f>IF($E51="","",$G51/VLOOKUP($E51,'Data Mercado'!$A$7:$F$25,3,0)-1)</f>
        <v>0.51932367149758463</v>
      </c>
      <c r="J51" s="290">
        <f>IF($E51="","",$G51/VLOOKUP($E51,'Data Mercado'!$A$7:$F$25,4,0)-1)</f>
        <v>1.0827814569536423</v>
      </c>
      <c r="K51" s="290">
        <f>IF($E51="","",$G51/VLOOKUP($E51,'Data Mercado'!$A$7:$F$25,5,0)-1)</f>
        <v>1.6208333333333331</v>
      </c>
      <c r="L51" s="290">
        <f>IF($E51="","",$G51/VLOOKUP($E51,'Data Mercado'!$A$7:$F$25,6,0)-1)</f>
        <v>3.4609929078014181</v>
      </c>
    </row>
    <row r="52" spans="1:12" ht="19" customHeight="1">
      <c r="A52" s="35"/>
      <c r="B52" s="140"/>
      <c r="C52" s="140"/>
      <c r="D52" s="140"/>
      <c r="E52" s="140"/>
      <c r="F52" s="287"/>
      <c r="G52" s="288"/>
      <c r="H52" s="290">
        <f>IF($E52="","",$G52/VLOOKUP($E52,'Data Mercado'!$A$7:$F$25,2,0)-1)</f>
        <v>-4.6931407942238268E-2</v>
      </c>
      <c r="I52" s="290">
        <f>IF($E52="","",$G52/VLOOKUP($E52,'Data Mercado'!$A$7:$F$25,3,0)-1)</f>
        <v>0.2753623188405796</v>
      </c>
      <c r="J52" s="290">
        <f>IF($E52="","",$G52/VLOOKUP($E52,'Data Mercado'!$A$7:$F$25,4,0)-1)</f>
        <v>0.7483443708609272</v>
      </c>
      <c r="K52" s="290">
        <f>IF($E52="","",$G52/VLOOKUP($E52,'Data Mercado'!$A$7:$F$25,5,0)-1)</f>
        <v>1.2000000000000002</v>
      </c>
      <c r="L52" s="290">
        <f>IF($E52="","",$G52/VLOOKUP($E52,'Data Mercado'!$A$7:$F$25,6,0)-1)</f>
        <v>2.7446808510638299</v>
      </c>
    </row>
    <row r="53" spans="1:12" ht="19" customHeight="1">
      <c r="A53" s="173"/>
      <c r="B53" s="231"/>
      <c r="C53" s="174"/>
      <c r="D53" s="174"/>
      <c r="E53" s="285"/>
      <c r="F53" s="287"/>
      <c r="G53" s="288"/>
      <c r="H53" s="290" t="str">
        <f>IF($E53="","",$G53/VLOOKUP($E53,'Data Mercado'!$A$7:$F$25,2,0)-1)</f>
        <v/>
      </c>
      <c r="I53" s="290" t="str">
        <f>IF($E53="","",$G53/VLOOKUP($E53,'Data Mercado'!$A$7:$F$25,3,0)-1)</f>
        <v/>
      </c>
      <c r="J53" s="290" t="str">
        <f>IF($E53="","",$G53/VLOOKUP($E53,'Data Mercado'!$A$7:$F$25,4,0)-1)</f>
        <v/>
      </c>
      <c r="K53" s="290" t="str">
        <f>IF($E53="","",$G53/VLOOKUP($E53,'Data Mercado'!$A$7:$F$25,5,0)-1)</f>
        <v/>
      </c>
      <c r="L53" s="290" t="str">
        <f>IF($E53="","",$G53/VLOOKUP($E53,'Data Mercado'!$A$7:$F$25,6,0)-1)</f>
        <v/>
      </c>
    </row>
    <row r="54" spans="1:12" ht="19" customHeight="1">
      <c r="A54" s="173"/>
      <c r="B54" s="231"/>
      <c r="C54" s="174"/>
      <c r="D54" s="174"/>
      <c r="E54" s="285"/>
      <c r="F54" s="287"/>
      <c r="G54" s="288"/>
      <c r="H54" s="290" t="str">
        <f>IF($E54="","",$G54/VLOOKUP($E54,'Data Mercado'!$A$7:$F$25,2,0)-1)</f>
        <v/>
      </c>
      <c r="I54" s="290" t="str">
        <f>IF($E54="","",$G54/VLOOKUP($E54,'Data Mercado'!$A$7:$F$25,3,0)-1)</f>
        <v/>
      </c>
      <c r="J54" s="290" t="str">
        <f>IF($E54="","",$G54/VLOOKUP($E54,'Data Mercado'!$A$7:$F$25,4,0)-1)</f>
        <v/>
      </c>
      <c r="K54" s="290" t="str">
        <f>IF($E54="","",$G54/VLOOKUP($E54,'Data Mercado'!$A$7:$F$25,5,0)-1)</f>
        <v/>
      </c>
      <c r="L54" s="290" t="str">
        <f>IF($E54="","",$G54/VLOOKUP($E54,'Data Mercado'!$A$7:$F$25,6,0)-1)</f>
        <v/>
      </c>
    </row>
    <row r="55" spans="1:12" ht="19" customHeight="1">
      <c r="A55" s="173"/>
      <c r="B55" s="231"/>
      <c r="C55" s="174"/>
      <c r="D55" s="174"/>
      <c r="E55" s="285"/>
      <c r="F55" s="287"/>
      <c r="G55" s="288"/>
      <c r="H55" s="290" t="str">
        <f>IF($E55="","",$G55/VLOOKUP($E55,'Data Mercado'!$A$7:$F$25,2,0)-1)</f>
        <v/>
      </c>
      <c r="I55" s="290" t="str">
        <f>IF($E55="","",$G55/VLOOKUP($E55,'Data Mercado'!$A$7:$F$25,3,0)-1)</f>
        <v/>
      </c>
      <c r="J55" s="290" t="str">
        <f>IF($E55="","",$G55/VLOOKUP($E55,'Data Mercado'!$A$7:$F$25,4,0)-1)</f>
        <v/>
      </c>
      <c r="K55" s="290" t="str">
        <f>IF($E55="","",$G55/VLOOKUP($E55,'Data Mercado'!$A$7:$F$25,5,0)-1)</f>
        <v/>
      </c>
      <c r="L55" s="290" t="str">
        <f>IF($E55="","",$G55/VLOOKUP($E55,'Data Mercado'!$A$7:$F$25,6,0)-1)</f>
        <v/>
      </c>
    </row>
    <row r="56" spans="1:12" ht="19" customHeight="1">
      <c r="A56" s="173"/>
      <c r="B56" s="231"/>
      <c r="C56" s="174"/>
      <c r="D56" s="174"/>
      <c r="E56" s="285"/>
      <c r="F56" s="287"/>
      <c r="G56" s="288"/>
      <c r="H56" s="290" t="str">
        <f>IF($E56="","",$G56/VLOOKUP($E56,'Data Mercado'!$A$7:$F$25,2,0)-1)</f>
        <v/>
      </c>
      <c r="I56" s="290" t="str">
        <f>IF($E56="","",$G56/VLOOKUP($E56,'Data Mercado'!$A$7:$F$25,3,0)-1)</f>
        <v/>
      </c>
      <c r="J56" s="290" t="str">
        <f>IF($E56="","",$G56/VLOOKUP($E56,'Data Mercado'!$A$7:$F$25,4,0)-1)</f>
        <v/>
      </c>
      <c r="K56" s="290" t="str">
        <f>IF($E56="","",$G56/VLOOKUP($E56,'Data Mercado'!$A$7:$F$25,5,0)-1)</f>
        <v/>
      </c>
      <c r="L56" s="290" t="str">
        <f>IF($E56="","",$G56/VLOOKUP($E56,'Data Mercado'!$A$7:$F$25,6,0)-1)</f>
        <v/>
      </c>
    </row>
    <row r="57" spans="1:12" ht="19" customHeight="1">
      <c r="A57" s="173"/>
      <c r="B57" s="231"/>
      <c r="C57" s="174"/>
      <c r="D57" s="174"/>
      <c r="E57" s="285"/>
      <c r="F57" s="287"/>
      <c r="G57" s="288"/>
      <c r="H57" s="290" t="str">
        <f>IF($E57="","",$G57/VLOOKUP($E57,'Data Mercado'!$A$7:$F$25,2,0)-1)</f>
        <v/>
      </c>
      <c r="I57" s="290" t="str">
        <f>IF($E57="","",$G57/VLOOKUP($E57,'Data Mercado'!$A$7:$F$25,3,0)-1)</f>
        <v/>
      </c>
      <c r="J57" s="290" t="str">
        <f>IF($E57="","",$G57/VLOOKUP($E57,'Data Mercado'!$A$7:$F$25,4,0)-1)</f>
        <v/>
      </c>
      <c r="K57" s="290" t="str">
        <f>IF($E57="","",$G57/VLOOKUP($E57,'Data Mercado'!$A$7:$F$25,5,0)-1)</f>
        <v/>
      </c>
      <c r="L57" s="290" t="str">
        <f>IF($E57="","",$G57/VLOOKUP($E57,'Data Mercado'!$A$7:$F$25,6,0)-1)</f>
        <v/>
      </c>
    </row>
    <row r="58" spans="1:12" ht="19" customHeight="1">
      <c r="A58" s="173"/>
      <c r="B58" s="231"/>
      <c r="C58" s="174"/>
      <c r="D58" s="174"/>
      <c r="E58" s="285"/>
      <c r="F58" s="287"/>
      <c r="G58" s="288"/>
      <c r="H58" s="290" t="str">
        <f>IF($E58="","",$G58/VLOOKUP($E58,'Data Mercado'!$A$7:$F$25,2,0)-1)</f>
        <v/>
      </c>
      <c r="I58" s="290" t="str">
        <f>IF($E58="","",$G58/VLOOKUP($E58,'Data Mercado'!$A$7:$F$25,3,0)-1)</f>
        <v/>
      </c>
      <c r="J58" s="290" t="str">
        <f>IF($E58="","",$G58/VLOOKUP($E58,'Data Mercado'!$A$7:$F$25,4,0)-1)</f>
        <v/>
      </c>
      <c r="K58" s="290" t="str">
        <f>IF($E58="","",$G58/VLOOKUP($E58,'Data Mercado'!$A$7:$F$25,5,0)-1)</f>
        <v/>
      </c>
      <c r="L58" s="290" t="str">
        <f>IF($E58="","",$G58/VLOOKUP($E58,'Data Mercado'!$A$7:$F$25,6,0)-1)</f>
        <v/>
      </c>
    </row>
    <row r="59" spans="1:12" ht="19" customHeight="1">
      <c r="A59" s="173"/>
      <c r="B59" s="231"/>
      <c r="C59" s="174"/>
      <c r="D59" s="174"/>
      <c r="E59" s="285"/>
      <c r="F59" s="287"/>
      <c r="G59" s="288"/>
      <c r="H59" s="290" t="str">
        <f>IF($E59="","",$G59/VLOOKUP($E59,'Data Mercado'!$A$7:$F$25,2,0)-1)</f>
        <v/>
      </c>
      <c r="I59" s="290" t="str">
        <f>IF($E59="","",$G59/VLOOKUP($E59,'Data Mercado'!$A$7:$F$25,3,0)-1)</f>
        <v/>
      </c>
      <c r="J59" s="290" t="str">
        <f>IF($E59="","",$G59/VLOOKUP($E59,'Data Mercado'!$A$7:$F$25,4,0)-1)</f>
        <v/>
      </c>
      <c r="K59" s="290" t="str">
        <f>IF($E59="","",$G59/VLOOKUP($E59,'Data Mercado'!$A$7:$F$25,5,0)-1)</f>
        <v/>
      </c>
      <c r="L59" s="290" t="str">
        <f>IF($E59="","",$G59/VLOOKUP($E59,'Data Mercado'!$A$7:$F$25,6,0)-1)</f>
        <v/>
      </c>
    </row>
    <row r="60" spans="1:12" ht="19" customHeight="1">
      <c r="A60" s="173"/>
      <c r="B60" s="231"/>
      <c r="C60" s="174"/>
      <c r="D60" s="174"/>
      <c r="E60" s="285"/>
      <c r="F60" s="287"/>
      <c r="G60" s="288"/>
      <c r="H60" s="290" t="str">
        <f>IF($E60="","",$G60/VLOOKUP($E60,'Data Mercado'!$A$7:$F$25,2,0)-1)</f>
        <v/>
      </c>
      <c r="I60" s="290" t="str">
        <f>IF($E60="","",$G60/VLOOKUP($E60,'Data Mercado'!$A$7:$F$25,3,0)-1)</f>
        <v/>
      </c>
      <c r="J60" s="290" t="str">
        <f>IF($E60="","",$G60/VLOOKUP($E60,'Data Mercado'!$A$7:$F$25,4,0)-1)</f>
        <v/>
      </c>
      <c r="K60" s="290" t="str">
        <f>IF($E60="","",$G60/VLOOKUP($E60,'Data Mercado'!$A$7:$F$25,5,0)-1)</f>
        <v/>
      </c>
      <c r="L60" s="290" t="str">
        <f>IF($E60="","",$G60/VLOOKUP($E60,'Data Mercado'!$A$7:$F$25,6,0)-1)</f>
        <v/>
      </c>
    </row>
    <row r="61" spans="1:12" ht="19" customHeight="1">
      <c r="A61" s="173"/>
      <c r="B61" s="231"/>
      <c r="C61" s="174"/>
      <c r="D61" s="174"/>
      <c r="E61" s="285"/>
      <c r="F61" s="287"/>
      <c r="G61" s="288"/>
      <c r="H61" s="290" t="str">
        <f>IF($E61="","",$G61/VLOOKUP($E61,'Data Mercado'!$A$7:$F$25,2,0)-1)</f>
        <v/>
      </c>
      <c r="I61" s="290" t="str">
        <f>IF($E61="","",$G61/VLOOKUP($E61,'Data Mercado'!$A$7:$F$25,3,0)-1)</f>
        <v/>
      </c>
      <c r="J61" s="290" t="str">
        <f>IF($E61="","",$G61/VLOOKUP($E61,'Data Mercado'!$A$7:$F$25,4,0)-1)</f>
        <v/>
      </c>
      <c r="K61" s="290" t="str">
        <f>IF($E61="","",$G61/VLOOKUP($E61,'Data Mercado'!$A$7:$F$25,5,0)-1)</f>
        <v/>
      </c>
      <c r="L61" s="290" t="str">
        <f>IF($E61="","",$G61/VLOOKUP($E61,'Data Mercado'!$A$7:$F$25,6,0)-1)</f>
        <v/>
      </c>
    </row>
    <row r="62" spans="1:12" ht="19" customHeight="1">
      <c r="A62" s="173"/>
      <c r="B62" s="231"/>
      <c r="C62" s="174"/>
      <c r="D62" s="174"/>
      <c r="E62" s="285"/>
      <c r="F62" s="287"/>
      <c r="G62" s="288"/>
      <c r="H62" s="290" t="str">
        <f>IF($E62="","",$G62/VLOOKUP($E62,'Data Mercado'!$A$7:$F$25,2,0)-1)</f>
        <v/>
      </c>
      <c r="I62" s="290" t="str">
        <f>IF($E62="","",$G62/VLOOKUP($E62,'Data Mercado'!$A$7:$F$25,3,0)-1)</f>
        <v/>
      </c>
      <c r="J62" s="290" t="str">
        <f>IF($E62="","",$G62/VLOOKUP($E62,'Data Mercado'!$A$7:$F$25,4,0)-1)</f>
        <v/>
      </c>
      <c r="K62" s="290" t="str">
        <f>IF($E62="","",$G62/VLOOKUP($E62,'Data Mercado'!$A$7:$F$25,5,0)-1)</f>
        <v/>
      </c>
      <c r="L62" s="290" t="str">
        <f>IF($E62="","",$G62/VLOOKUP($E62,'Data Mercado'!$A$7:$F$25,6,0)-1)</f>
        <v/>
      </c>
    </row>
    <row r="63" spans="1:12" ht="19" customHeight="1">
      <c r="A63" s="173"/>
      <c r="B63" s="231"/>
      <c r="C63" s="174"/>
      <c r="D63" s="174"/>
      <c r="E63" s="285"/>
      <c r="F63" s="287"/>
      <c r="G63" s="288"/>
      <c r="H63" s="290" t="str">
        <f>IF($E63="","",$G63/VLOOKUP($E63,'Data Mercado'!$A$7:$F$25,2,0)-1)</f>
        <v/>
      </c>
      <c r="I63" s="290" t="str">
        <f>IF($E63="","",$G63/VLOOKUP($E63,'Data Mercado'!$A$7:$F$25,3,0)-1)</f>
        <v/>
      </c>
      <c r="J63" s="290" t="str">
        <f>IF($E63="","",$G63/VLOOKUP($E63,'Data Mercado'!$A$7:$F$25,4,0)-1)</f>
        <v/>
      </c>
      <c r="K63" s="290" t="str">
        <f>IF($E63="","",$G63/VLOOKUP($E63,'Data Mercado'!$A$7:$F$25,5,0)-1)</f>
        <v/>
      </c>
      <c r="L63" s="290" t="str">
        <f>IF($E63="","",$G63/VLOOKUP($E63,'Data Mercado'!$A$7:$F$25,6,0)-1)</f>
        <v/>
      </c>
    </row>
    <row r="64" spans="1:12" ht="19" customHeight="1">
      <c r="A64" s="173"/>
      <c r="B64" s="231"/>
      <c r="C64" s="174"/>
      <c r="D64" s="174"/>
      <c r="E64" s="285"/>
      <c r="F64" s="287"/>
      <c r="G64" s="288"/>
      <c r="H64" s="290" t="str">
        <f>IF($E64="","",$G64/VLOOKUP($E64,'Data Mercado'!$A$7:$F$25,2,0)-1)</f>
        <v/>
      </c>
      <c r="I64" s="290" t="str">
        <f>IF($E64="","",$G64/VLOOKUP($E64,'Data Mercado'!$A$7:$F$25,3,0)-1)</f>
        <v/>
      </c>
      <c r="J64" s="290" t="str">
        <f>IF($E64="","",$G64/VLOOKUP($E64,'Data Mercado'!$A$7:$F$25,4,0)-1)</f>
        <v/>
      </c>
      <c r="K64" s="290" t="str">
        <f>IF($E64="","",$G64/VLOOKUP($E64,'Data Mercado'!$A$7:$F$25,5,0)-1)</f>
        <v/>
      </c>
      <c r="L64" s="290" t="str">
        <f>IF($E64="","",$G64/VLOOKUP($E64,'Data Mercado'!$A$7:$F$25,6,0)-1)</f>
        <v/>
      </c>
    </row>
    <row r="65" spans="1:12" ht="19" customHeight="1">
      <c r="A65" s="173"/>
      <c r="B65" s="231"/>
      <c r="C65" s="174"/>
      <c r="D65" s="174"/>
      <c r="E65" s="285"/>
      <c r="F65" s="287"/>
      <c r="G65" s="288"/>
      <c r="H65" s="290" t="str">
        <f>IF($E65="","",$G65/VLOOKUP($E65,'Data Mercado'!$A$7:$F$25,2,0)-1)</f>
        <v/>
      </c>
      <c r="I65" s="290" t="str">
        <f>IF($E65="","",$G65/VLOOKUP($E65,'Data Mercado'!$A$7:$F$25,3,0)-1)</f>
        <v/>
      </c>
      <c r="J65" s="290" t="str">
        <f>IF($E65="","",$G65/VLOOKUP($E65,'Data Mercado'!$A$7:$F$25,4,0)-1)</f>
        <v/>
      </c>
      <c r="K65" s="290" t="str">
        <f>IF($E65="","",$G65/VLOOKUP($E65,'Data Mercado'!$A$7:$F$25,5,0)-1)</f>
        <v/>
      </c>
      <c r="L65" s="290" t="str">
        <f>IF($E65="","",$G65/VLOOKUP($E65,'Data Mercado'!$A$7:$F$25,6,0)-1)</f>
        <v/>
      </c>
    </row>
    <row r="66" spans="1:12" ht="19" customHeight="1">
      <c r="A66" s="173"/>
      <c r="B66" s="231"/>
      <c r="C66" s="174"/>
      <c r="D66" s="174"/>
      <c r="E66" s="285"/>
      <c r="F66" s="287"/>
      <c r="G66" s="288"/>
      <c r="H66" s="290" t="str">
        <f>IF($E66="","",$G66/VLOOKUP($E66,'Data Mercado'!$A$7:$F$25,2,0)-1)</f>
        <v/>
      </c>
      <c r="I66" s="290" t="str">
        <f>IF($E66="","",$G66/VLOOKUP($E66,'Data Mercado'!$A$7:$F$25,3,0)-1)</f>
        <v/>
      </c>
      <c r="J66" s="290" t="str">
        <f>IF($E66="","",$G66/VLOOKUP($E66,'Data Mercado'!$A$7:$F$25,4,0)-1)</f>
        <v/>
      </c>
      <c r="K66" s="290" t="str">
        <f>IF($E66="","",$G66/VLOOKUP($E66,'Data Mercado'!$A$7:$F$25,5,0)-1)</f>
        <v/>
      </c>
      <c r="L66" s="290" t="str">
        <f>IF($E66="","",$G66/VLOOKUP($E66,'Data Mercado'!$A$7:$F$25,6,0)-1)</f>
        <v/>
      </c>
    </row>
    <row r="67" spans="1:12" ht="19" customHeight="1">
      <c r="A67" s="173"/>
      <c r="B67" s="231"/>
      <c r="C67" s="174"/>
      <c r="D67" s="174"/>
      <c r="E67" s="285"/>
      <c r="F67" s="287"/>
      <c r="G67" s="288"/>
      <c r="H67" s="290" t="str">
        <f>IF($E67="","",$G67/VLOOKUP($E67,'Data Mercado'!$A$7:$F$25,2,0)-1)</f>
        <v/>
      </c>
      <c r="I67" s="290" t="str">
        <f>IF($E67="","",$G67/VLOOKUP($E67,'Data Mercado'!$A$7:$F$25,3,0)-1)</f>
        <v/>
      </c>
      <c r="J67" s="290" t="str">
        <f>IF($E67="","",$G67/VLOOKUP($E67,'Data Mercado'!$A$7:$F$25,4,0)-1)</f>
        <v/>
      </c>
      <c r="K67" s="290" t="str">
        <f>IF($E67="","",$G67/VLOOKUP($E67,'Data Mercado'!$A$7:$F$25,5,0)-1)</f>
        <v/>
      </c>
      <c r="L67" s="290" t="str">
        <f>IF($E67="","",$G67/VLOOKUP($E67,'Data Mercado'!$A$7:$F$25,6,0)-1)</f>
        <v/>
      </c>
    </row>
    <row r="68" spans="1:12" ht="19" customHeight="1">
      <c r="A68" s="173"/>
      <c r="B68" s="231"/>
      <c r="C68" s="174"/>
      <c r="D68" s="174"/>
      <c r="E68" s="285"/>
      <c r="F68" s="287"/>
      <c r="G68" s="288"/>
      <c r="H68" s="290" t="str">
        <f>IF($E68="","",$G68/VLOOKUP($E68,'Data Mercado'!$A$7:$F$25,2,0)-1)</f>
        <v/>
      </c>
      <c r="I68" s="290" t="str">
        <f>IF($E68="","",$G68/VLOOKUP($E68,'Data Mercado'!$A$7:$F$25,3,0)-1)</f>
        <v/>
      </c>
      <c r="J68" s="290" t="str">
        <f>IF($E68="","",$G68/VLOOKUP($E68,'Data Mercado'!$A$7:$F$25,4,0)-1)</f>
        <v/>
      </c>
      <c r="K68" s="290" t="str">
        <f>IF($E68="","",$G68/VLOOKUP($E68,'Data Mercado'!$A$7:$F$25,5,0)-1)</f>
        <v/>
      </c>
      <c r="L68" s="290" t="str">
        <f>IF($E68="","",$G68/VLOOKUP($E68,'Data Mercado'!$A$7:$F$25,6,0)-1)</f>
        <v/>
      </c>
    </row>
    <row r="69" spans="1:12" ht="19" customHeight="1">
      <c r="A69" s="173"/>
      <c r="B69" s="231"/>
      <c r="C69" s="174"/>
      <c r="D69" s="174"/>
      <c r="E69" s="285"/>
      <c r="F69" s="287"/>
      <c r="G69" s="288"/>
      <c r="H69" s="290" t="str">
        <f>IF($E69="","",$G69/VLOOKUP($E69,'Data Mercado'!$A$7:$F$25,2,0)-1)</f>
        <v/>
      </c>
      <c r="I69" s="290" t="str">
        <f>IF($E69="","",$G69/VLOOKUP($E69,'Data Mercado'!$A$7:$F$25,3,0)-1)</f>
        <v/>
      </c>
      <c r="J69" s="290" t="str">
        <f>IF($E69="","",$G69/VLOOKUP($E69,'Data Mercado'!$A$7:$F$25,4,0)-1)</f>
        <v/>
      </c>
      <c r="K69" s="290" t="str">
        <f>IF($E69="","",$G69/VLOOKUP($E69,'Data Mercado'!$A$7:$F$25,5,0)-1)</f>
        <v/>
      </c>
      <c r="L69" s="290" t="str">
        <f>IF($E69="","",$G69/VLOOKUP($E69,'Data Mercado'!$A$7:$F$25,6,0)-1)</f>
        <v/>
      </c>
    </row>
    <row r="70" spans="1:12" ht="19" customHeight="1">
      <c r="A70" s="173"/>
      <c r="B70" s="231"/>
      <c r="C70" s="174"/>
      <c r="D70" s="174"/>
      <c r="E70" s="285"/>
      <c r="F70" s="287"/>
      <c r="G70" s="288"/>
      <c r="H70" s="290" t="str">
        <f>IF($E70="","",$G70/VLOOKUP($E70,'Data Mercado'!$A$7:$F$25,2,0)-1)</f>
        <v/>
      </c>
      <c r="I70" s="290" t="str">
        <f>IF($E70="","",$G70/VLOOKUP($E70,'Data Mercado'!$A$7:$F$25,3,0)-1)</f>
        <v/>
      </c>
      <c r="J70" s="290" t="str">
        <f>IF($E70="","",$G70/VLOOKUP($E70,'Data Mercado'!$A$7:$F$25,4,0)-1)</f>
        <v/>
      </c>
      <c r="K70" s="290" t="str">
        <f>IF($E70="","",$G70/VLOOKUP($E70,'Data Mercado'!$A$7:$F$25,5,0)-1)</f>
        <v/>
      </c>
      <c r="L70" s="290" t="str">
        <f>IF($E70="","",$G70/VLOOKUP($E70,'Data Mercado'!$A$7:$F$25,6,0)-1)</f>
        <v/>
      </c>
    </row>
    <row r="71" spans="1:12" ht="19" customHeight="1">
      <c r="A71" s="173"/>
      <c r="B71" s="231"/>
      <c r="C71" s="174"/>
      <c r="D71" s="174"/>
      <c r="E71" s="285"/>
      <c r="F71" s="287"/>
      <c r="G71" s="288"/>
      <c r="H71" s="290" t="str">
        <f>IF($E71="","",$G71/VLOOKUP($E71,'Data Mercado'!$A$7:$F$25,2,0)-1)</f>
        <v/>
      </c>
      <c r="I71" s="290" t="str">
        <f>IF($E71="","",$G71/VLOOKUP($E71,'Data Mercado'!$A$7:$F$25,3,0)-1)</f>
        <v/>
      </c>
      <c r="J71" s="290" t="str">
        <f>IF($E71="","",$G71/VLOOKUP($E71,'Data Mercado'!$A$7:$F$25,4,0)-1)</f>
        <v/>
      </c>
      <c r="K71" s="290" t="str">
        <f>IF($E71="","",$G71/VLOOKUP($E71,'Data Mercado'!$A$7:$F$25,5,0)-1)</f>
        <v/>
      </c>
      <c r="L71" s="290" t="str">
        <f>IF($E71="","",$G71/VLOOKUP($E71,'Data Mercado'!$A$7:$F$25,6,0)-1)</f>
        <v/>
      </c>
    </row>
    <row r="72" spans="1:12" ht="19" customHeight="1">
      <c r="A72" s="173"/>
      <c r="B72" s="231"/>
      <c r="C72" s="174"/>
      <c r="D72" s="174"/>
      <c r="E72" s="285"/>
      <c r="F72" s="287"/>
      <c r="G72" s="288"/>
      <c r="H72" s="290" t="str">
        <f>IF($E72="","",$G72/VLOOKUP($E72,'Data Mercado'!$A$7:$F$25,2,0)-1)</f>
        <v/>
      </c>
      <c r="I72" s="290" t="str">
        <f>IF($E72="","",$G72/VLOOKUP($E72,'Data Mercado'!$A$7:$F$25,3,0)-1)</f>
        <v/>
      </c>
      <c r="J72" s="290" t="str">
        <f>IF($E72="","",$G72/VLOOKUP($E72,'Data Mercado'!$A$7:$F$25,4,0)-1)</f>
        <v/>
      </c>
      <c r="K72" s="290" t="str">
        <f>IF($E72="","",$G72/VLOOKUP($E72,'Data Mercado'!$A$7:$F$25,5,0)-1)</f>
        <v/>
      </c>
      <c r="L72" s="290" t="str">
        <f>IF($E72="","",$G72/VLOOKUP($E72,'Data Mercado'!$A$7:$F$25,6,0)-1)</f>
        <v/>
      </c>
    </row>
    <row r="73" spans="1:12" ht="19" customHeight="1">
      <c r="A73" s="173"/>
      <c r="B73" s="231"/>
      <c r="C73" s="174"/>
      <c r="D73" s="174"/>
      <c r="E73" s="285"/>
      <c r="F73" s="287"/>
      <c r="G73" s="288"/>
      <c r="H73" s="290" t="str">
        <f>IF($E73="","",$G73/VLOOKUP($E73,'Data Mercado'!$A$7:$F$25,2,0)-1)</f>
        <v/>
      </c>
      <c r="I73" s="290" t="str">
        <f>IF($E73="","",$G73/VLOOKUP($E73,'Data Mercado'!$A$7:$F$25,3,0)-1)</f>
        <v/>
      </c>
      <c r="J73" s="290" t="str">
        <f>IF($E73="","",$G73/VLOOKUP($E73,'Data Mercado'!$A$7:$F$25,4,0)-1)</f>
        <v/>
      </c>
      <c r="K73" s="290" t="str">
        <f>IF($E73="","",$G73/VLOOKUP($E73,'Data Mercado'!$A$7:$F$25,5,0)-1)</f>
        <v/>
      </c>
      <c r="L73" s="290" t="str">
        <f>IF($E73="","",$G73/VLOOKUP($E73,'Data Mercado'!$A$7:$F$25,6,0)-1)</f>
        <v/>
      </c>
    </row>
    <row r="74" spans="1:12" ht="19" customHeight="1">
      <c r="A74" s="173"/>
      <c r="B74" s="231"/>
      <c r="C74" s="174"/>
      <c r="D74" s="174"/>
      <c r="E74" s="285"/>
      <c r="F74" s="287"/>
      <c r="G74" s="288"/>
      <c r="H74" s="290" t="str">
        <f>IF($E74="","",$G74/VLOOKUP($E74,'Data Mercado'!$A$7:$F$25,2,0)-1)</f>
        <v/>
      </c>
      <c r="I74" s="290" t="str">
        <f>IF($E74="","",$G74/VLOOKUP($E74,'Data Mercado'!$A$7:$F$25,3,0)-1)</f>
        <v/>
      </c>
      <c r="J74" s="290" t="str">
        <f>IF($E74="","",$G74/VLOOKUP($E74,'Data Mercado'!$A$7:$F$25,4,0)-1)</f>
        <v/>
      </c>
      <c r="K74" s="290" t="str">
        <f>IF($E74="","",$G74/VLOOKUP($E74,'Data Mercado'!$A$7:$F$25,5,0)-1)</f>
        <v/>
      </c>
      <c r="L74" s="290" t="str">
        <f>IF($E74="","",$G74/VLOOKUP($E74,'Data Mercado'!$A$7:$F$25,6,0)-1)</f>
        <v/>
      </c>
    </row>
    <row r="75" spans="1:12" ht="19" customHeight="1">
      <c r="A75" s="173"/>
      <c r="B75" s="231"/>
      <c r="C75" s="174"/>
      <c r="D75" s="174"/>
      <c r="E75" s="285"/>
      <c r="F75" s="287"/>
      <c r="G75" s="288"/>
      <c r="H75" s="290" t="str">
        <f>IF($E75="","",$G75/VLOOKUP($E75,'Data Mercado'!$A$7:$F$25,2,0)-1)</f>
        <v/>
      </c>
      <c r="I75" s="290" t="str">
        <f>IF($E75="","",$G75/VLOOKUP($E75,'Data Mercado'!$A$7:$F$25,3,0)-1)</f>
        <v/>
      </c>
      <c r="J75" s="290" t="str">
        <f>IF($E75="","",$G75/VLOOKUP($E75,'Data Mercado'!$A$7:$F$25,4,0)-1)</f>
        <v/>
      </c>
      <c r="K75" s="290" t="str">
        <f>IF($E75="","",$G75/VLOOKUP($E75,'Data Mercado'!$A$7:$F$25,5,0)-1)</f>
        <v/>
      </c>
      <c r="L75" s="290" t="str">
        <f>IF($E75="","",$G75/VLOOKUP($E75,'Data Mercado'!$A$7:$F$25,6,0)-1)</f>
        <v/>
      </c>
    </row>
    <row r="76" spans="1:12" ht="19" customHeight="1">
      <c r="A76" s="173"/>
      <c r="B76" s="231"/>
      <c r="C76" s="174"/>
      <c r="D76" s="174"/>
      <c r="E76" s="285"/>
      <c r="F76" s="287"/>
      <c r="G76" s="288"/>
      <c r="H76" s="290" t="str">
        <f>IF($E76="","",$G76/VLOOKUP($E76,'Data Mercado'!$A$7:$F$25,2,0)-1)</f>
        <v/>
      </c>
      <c r="I76" s="290" t="str">
        <f>IF($E76="","",$G76/VLOOKUP($E76,'Data Mercado'!$A$7:$F$25,3,0)-1)</f>
        <v/>
      </c>
      <c r="J76" s="290" t="str">
        <f>IF($E76="","",$G76/VLOOKUP($E76,'Data Mercado'!$A$7:$F$25,4,0)-1)</f>
        <v/>
      </c>
      <c r="K76" s="290" t="str">
        <f>IF($E76="","",$G76/VLOOKUP($E76,'Data Mercado'!$A$7:$F$25,5,0)-1)</f>
        <v/>
      </c>
      <c r="L76" s="290" t="str">
        <f>IF($E76="","",$G76/VLOOKUP($E76,'Data Mercado'!$A$7:$F$25,6,0)-1)</f>
        <v/>
      </c>
    </row>
    <row r="77" spans="1:12" ht="19" customHeight="1">
      <c r="A77" s="173"/>
      <c r="B77" s="231"/>
      <c r="C77" s="174"/>
      <c r="D77" s="174"/>
      <c r="E77" s="285"/>
      <c r="F77" s="287"/>
      <c r="G77" s="288"/>
      <c r="H77" s="290" t="str">
        <f>IF($E77="","",$G77/VLOOKUP($E77,'Data Mercado'!$A$7:$F$25,2,0)-1)</f>
        <v/>
      </c>
      <c r="I77" s="290" t="str">
        <f>IF($E77="","",$G77/VLOOKUP($E77,'Data Mercado'!$A$7:$F$25,3,0)-1)</f>
        <v/>
      </c>
      <c r="J77" s="290" t="str">
        <f>IF($E77="","",$G77/VLOOKUP($E77,'Data Mercado'!$A$7:$F$25,4,0)-1)</f>
        <v/>
      </c>
      <c r="K77" s="290" t="str">
        <f>IF($E77="","",$G77/VLOOKUP($E77,'Data Mercado'!$A$7:$F$25,5,0)-1)</f>
        <v/>
      </c>
      <c r="L77" s="290" t="str">
        <f>IF($E77="","",$G77/VLOOKUP($E77,'Data Mercado'!$A$7:$F$25,6,0)-1)</f>
        <v/>
      </c>
    </row>
    <row r="78" spans="1:12" ht="19" customHeight="1">
      <c r="A78" s="173"/>
      <c r="B78" s="231"/>
      <c r="C78" s="174"/>
      <c r="D78" s="174"/>
      <c r="E78" s="285"/>
      <c r="F78" s="287"/>
      <c r="G78" s="288"/>
      <c r="H78" s="290" t="str">
        <f>IF($E78="","",$G78/VLOOKUP($E78,'Data Mercado'!$A$7:$F$25,2,0)-1)</f>
        <v/>
      </c>
      <c r="I78" s="290" t="str">
        <f>IF($E78="","",$G78/VLOOKUP($E78,'Data Mercado'!$A$7:$F$25,3,0)-1)</f>
        <v/>
      </c>
      <c r="J78" s="290" t="str">
        <f>IF($E78="","",$G78/VLOOKUP($E78,'Data Mercado'!$A$7:$F$25,4,0)-1)</f>
        <v/>
      </c>
      <c r="K78" s="290" t="str">
        <f>IF($E78="","",$G78/VLOOKUP($E78,'Data Mercado'!$A$7:$F$25,5,0)-1)</f>
        <v/>
      </c>
      <c r="L78" s="290" t="str">
        <f>IF($E78="","",$G78/VLOOKUP($E78,'Data Mercado'!$A$7:$F$25,6,0)-1)</f>
        <v/>
      </c>
    </row>
    <row r="79" spans="1:12" ht="19" customHeight="1">
      <c r="A79" s="173"/>
      <c r="B79" s="231"/>
      <c r="C79" s="174"/>
      <c r="D79" s="174"/>
      <c r="E79" s="285"/>
      <c r="F79" s="287"/>
      <c r="G79" s="288"/>
      <c r="H79" s="290" t="str">
        <f>IF($E79="","",$G79/VLOOKUP($E79,'Data Mercado'!$A$7:$F$25,2,0)-1)</f>
        <v/>
      </c>
      <c r="I79" s="290" t="str">
        <f>IF($E79="","",$G79/VLOOKUP($E79,'Data Mercado'!$A$7:$F$25,3,0)-1)</f>
        <v/>
      </c>
      <c r="J79" s="290" t="str">
        <f>IF($E79="","",$G79/VLOOKUP($E79,'Data Mercado'!$A$7:$F$25,4,0)-1)</f>
        <v/>
      </c>
      <c r="K79" s="290" t="str">
        <f>IF($E79="","",$G79/VLOOKUP($E79,'Data Mercado'!$A$7:$F$25,5,0)-1)</f>
        <v/>
      </c>
      <c r="L79" s="290" t="str">
        <f>IF($E79="","",$G79/VLOOKUP($E79,'Data Mercado'!$A$7:$F$25,6,0)-1)</f>
        <v/>
      </c>
    </row>
    <row r="80" spans="1:12" ht="19" customHeight="1">
      <c r="A80" s="173"/>
      <c r="B80" s="231"/>
      <c r="C80" s="174"/>
      <c r="D80" s="174"/>
      <c r="E80" s="285"/>
      <c r="F80" s="287"/>
      <c r="G80" s="288"/>
      <c r="H80" s="290" t="str">
        <f>IF($E80="","",$G80/VLOOKUP($E80,'Data Mercado'!$A$7:$F$25,2,0)-1)</f>
        <v/>
      </c>
      <c r="I80" s="290" t="str">
        <f>IF($E80="","",$G80/VLOOKUP($E80,'Data Mercado'!$A$7:$F$25,3,0)-1)</f>
        <v/>
      </c>
      <c r="J80" s="290" t="str">
        <f>IF($E80="","",$G80/VLOOKUP($E80,'Data Mercado'!$A$7:$F$25,4,0)-1)</f>
        <v/>
      </c>
      <c r="K80" s="290" t="str">
        <f>IF($E80="","",$G80/VLOOKUP($E80,'Data Mercado'!$A$7:$F$25,5,0)-1)</f>
        <v/>
      </c>
      <c r="L80" s="290" t="str">
        <f>IF($E80="","",$G80/VLOOKUP($E80,'Data Mercado'!$A$7:$F$25,6,0)-1)</f>
        <v/>
      </c>
    </row>
    <row r="81" spans="1:12" ht="19" customHeight="1">
      <c r="A81" s="173"/>
      <c r="B81" s="231"/>
      <c r="C81" s="174"/>
      <c r="D81" s="174"/>
      <c r="E81" s="285"/>
      <c r="F81" s="287"/>
      <c r="G81" s="288"/>
      <c r="H81" s="290" t="str">
        <f>IF($E81="","",$G81/VLOOKUP($E81,'Data Mercado'!$A$7:$F$25,2,0)-1)</f>
        <v/>
      </c>
      <c r="I81" s="290" t="str">
        <f>IF($E81="","",$G81/VLOOKUP($E81,'Data Mercado'!$A$7:$F$25,3,0)-1)</f>
        <v/>
      </c>
      <c r="J81" s="290" t="str">
        <f>IF($E81="","",$G81/VLOOKUP($E81,'Data Mercado'!$A$7:$F$25,4,0)-1)</f>
        <v/>
      </c>
      <c r="K81" s="290" t="str">
        <f>IF($E81="","",$G81/VLOOKUP($E81,'Data Mercado'!$A$7:$F$25,5,0)-1)</f>
        <v/>
      </c>
      <c r="L81" s="290" t="str">
        <f>IF($E81="","",$G81/VLOOKUP($E81,'Data Mercado'!$A$7:$F$25,6,0)-1)</f>
        <v/>
      </c>
    </row>
    <row r="82" spans="1:12" ht="19" customHeight="1">
      <c r="A82" s="173"/>
      <c r="B82" s="231"/>
      <c r="C82" s="174"/>
      <c r="D82" s="174"/>
      <c r="E82" s="285"/>
      <c r="F82" s="287"/>
      <c r="G82" s="288"/>
      <c r="H82" s="290" t="str">
        <f>IF($E82="","",$G82/VLOOKUP($E82,'Data Mercado'!$A$7:$F$25,2,0)-1)</f>
        <v/>
      </c>
      <c r="I82" s="290" t="str">
        <f>IF($E82="","",$G82/VLOOKUP($E82,'Data Mercado'!$A$7:$F$25,3,0)-1)</f>
        <v/>
      </c>
      <c r="J82" s="290" t="str">
        <f>IF($E82="","",$G82/VLOOKUP($E82,'Data Mercado'!$A$7:$F$25,4,0)-1)</f>
        <v/>
      </c>
      <c r="K82" s="290" t="str">
        <f>IF($E82="","",$G82/VLOOKUP($E82,'Data Mercado'!$A$7:$F$25,5,0)-1)</f>
        <v/>
      </c>
      <c r="L82" s="290" t="str">
        <f>IF($E82="","",$G82/VLOOKUP($E82,'Data Mercado'!$A$7:$F$25,6,0)-1)</f>
        <v/>
      </c>
    </row>
    <row r="83" spans="1:12" ht="19" customHeight="1">
      <c r="A83" s="173"/>
      <c r="B83" s="231"/>
      <c r="C83" s="174"/>
      <c r="D83" s="174"/>
      <c r="E83" s="285"/>
      <c r="F83" s="287"/>
      <c r="G83" s="288"/>
      <c r="H83" s="290" t="str">
        <f>IF($E83="","",$G83/VLOOKUP($E83,'Data Mercado'!$A$7:$F$25,2,0)-1)</f>
        <v/>
      </c>
      <c r="I83" s="290" t="str">
        <f>IF($E83="","",$G83/VLOOKUP($E83,'Data Mercado'!$A$7:$F$25,3,0)-1)</f>
        <v/>
      </c>
      <c r="J83" s="290" t="str">
        <f>IF($E83="","",$G83/VLOOKUP($E83,'Data Mercado'!$A$7:$F$25,4,0)-1)</f>
        <v/>
      </c>
      <c r="K83" s="290" t="str">
        <f>IF($E83="","",$G83/VLOOKUP($E83,'Data Mercado'!$A$7:$F$25,5,0)-1)</f>
        <v/>
      </c>
      <c r="L83" s="290" t="str">
        <f>IF($E83="","",$G83/VLOOKUP($E83,'Data Mercado'!$A$7:$F$25,6,0)-1)</f>
        <v/>
      </c>
    </row>
    <row r="84" spans="1:12" ht="19" customHeight="1">
      <c r="A84" s="173"/>
      <c r="B84" s="231"/>
      <c r="C84" s="174"/>
      <c r="D84" s="174"/>
      <c r="E84" s="285"/>
      <c r="F84" s="287"/>
      <c r="G84" s="288"/>
      <c r="H84" s="290" t="str">
        <f>IF($E84="","",$G84/VLOOKUP($E84,'Data Mercado'!$A$7:$F$25,2,0)-1)</f>
        <v/>
      </c>
      <c r="I84" s="290" t="str">
        <f>IF($E84="","",$G84/VLOOKUP($E84,'Data Mercado'!$A$7:$F$25,3,0)-1)</f>
        <v/>
      </c>
      <c r="J84" s="290" t="str">
        <f>IF($E84="","",$G84/VLOOKUP($E84,'Data Mercado'!$A$7:$F$25,4,0)-1)</f>
        <v/>
      </c>
      <c r="K84" s="290" t="str">
        <f>IF($E84="","",$G84/VLOOKUP($E84,'Data Mercado'!$A$7:$F$25,5,0)-1)</f>
        <v/>
      </c>
      <c r="L84" s="290" t="str">
        <f>IF($E84="","",$G84/VLOOKUP($E84,'Data Mercado'!$A$7:$F$25,6,0)-1)</f>
        <v/>
      </c>
    </row>
    <row r="85" spans="1:12" ht="19" customHeight="1">
      <c r="A85" s="173"/>
      <c r="B85" s="231"/>
      <c r="C85" s="174"/>
      <c r="D85" s="174"/>
      <c r="E85" s="285"/>
      <c r="F85" s="287"/>
      <c r="G85" s="288"/>
      <c r="H85" s="290" t="str">
        <f>IF($E85="","",$G85/VLOOKUP($E85,'Data Mercado'!$A$7:$F$25,2,0)-1)</f>
        <v/>
      </c>
      <c r="I85" s="290" t="str">
        <f>IF($E85="","",$G85/VLOOKUP($E85,'Data Mercado'!$A$7:$F$25,3,0)-1)</f>
        <v/>
      </c>
      <c r="J85" s="290" t="str">
        <f>IF($E85="","",$G85/VLOOKUP($E85,'Data Mercado'!$A$7:$F$25,4,0)-1)</f>
        <v/>
      </c>
      <c r="K85" s="290" t="str">
        <f>IF($E85="","",$G85/VLOOKUP($E85,'Data Mercado'!$A$7:$F$25,5,0)-1)</f>
        <v/>
      </c>
      <c r="L85" s="290" t="str">
        <f>IF($E85="","",$G85/VLOOKUP($E85,'Data Mercado'!$A$7:$F$25,6,0)-1)</f>
        <v/>
      </c>
    </row>
    <row r="86" spans="1:12" ht="19" customHeight="1">
      <c r="A86" s="173"/>
      <c r="B86" s="231"/>
      <c r="C86" s="174"/>
      <c r="D86" s="174"/>
      <c r="E86" s="285"/>
      <c r="F86" s="287"/>
      <c r="G86" s="288"/>
      <c r="H86" s="290" t="str">
        <f>IF($E86="","",$G86/VLOOKUP($E86,'Data Mercado'!$A$7:$F$25,2,0)-1)</f>
        <v/>
      </c>
      <c r="I86" s="290" t="str">
        <f>IF($E86="","",$G86/VLOOKUP($E86,'Data Mercado'!$A$7:$F$25,3,0)-1)</f>
        <v/>
      </c>
      <c r="J86" s="290" t="str">
        <f>IF($E86="","",$G86/VLOOKUP($E86,'Data Mercado'!$A$7:$F$25,4,0)-1)</f>
        <v/>
      </c>
      <c r="K86" s="290" t="str">
        <f>IF($E86="","",$G86/VLOOKUP($E86,'Data Mercado'!$A$7:$F$25,5,0)-1)</f>
        <v/>
      </c>
      <c r="L86" s="290" t="str">
        <f>IF($E86="","",$G86/VLOOKUP($E86,'Data Mercado'!$A$7:$F$25,6,0)-1)</f>
        <v/>
      </c>
    </row>
    <row r="87" spans="1:12" ht="19" customHeight="1">
      <c r="A87" s="173"/>
      <c r="B87" s="231"/>
      <c r="C87" s="174"/>
      <c r="D87" s="174"/>
      <c r="E87" s="285"/>
      <c r="F87" s="287"/>
      <c r="G87" s="288"/>
      <c r="H87" s="290" t="str">
        <f>IF($E87="","",$G87/VLOOKUP($E87,'Data Mercado'!$A$7:$F$25,2,0)-1)</f>
        <v/>
      </c>
      <c r="I87" s="290" t="str">
        <f>IF($E87="","",$G87/VLOOKUP($E87,'Data Mercado'!$A$7:$F$25,3,0)-1)</f>
        <v/>
      </c>
      <c r="J87" s="290" t="str">
        <f>IF($E87="","",$G87/VLOOKUP($E87,'Data Mercado'!$A$7:$F$25,4,0)-1)</f>
        <v/>
      </c>
      <c r="K87" s="290" t="str">
        <f>IF($E87="","",$G87/VLOOKUP($E87,'Data Mercado'!$A$7:$F$25,5,0)-1)</f>
        <v/>
      </c>
      <c r="L87" s="290" t="str">
        <f>IF($E87="","",$G87/VLOOKUP($E87,'Data Mercado'!$A$7:$F$25,6,0)-1)</f>
        <v/>
      </c>
    </row>
    <row r="88" spans="1:12" ht="19" customHeight="1">
      <c r="A88" s="173"/>
      <c r="B88" s="231"/>
      <c r="C88" s="174"/>
      <c r="D88" s="174"/>
      <c r="E88" s="285"/>
      <c r="F88" s="287"/>
      <c r="G88" s="288"/>
      <c r="H88" s="290" t="str">
        <f>IF($E88="","",$G88/VLOOKUP($E88,'Data Mercado'!$A$7:$F$25,2,0)-1)</f>
        <v/>
      </c>
      <c r="I88" s="290" t="str">
        <f>IF($E88="","",$G88/VLOOKUP($E88,'Data Mercado'!$A$7:$F$25,3,0)-1)</f>
        <v/>
      </c>
      <c r="J88" s="290" t="str">
        <f>IF($E88="","",$G88/VLOOKUP($E88,'Data Mercado'!$A$7:$F$25,4,0)-1)</f>
        <v/>
      </c>
      <c r="K88" s="290" t="str">
        <f>IF($E88="","",$G88/VLOOKUP($E88,'Data Mercado'!$A$7:$F$25,5,0)-1)</f>
        <v/>
      </c>
      <c r="L88" s="290" t="str">
        <f>IF($E88="","",$G88/VLOOKUP($E88,'Data Mercado'!$A$7:$F$25,6,0)-1)</f>
        <v/>
      </c>
    </row>
    <row r="89" spans="1:12" ht="19" customHeight="1">
      <c r="A89" s="173"/>
      <c r="B89" s="231"/>
      <c r="C89" s="174"/>
      <c r="D89" s="174"/>
      <c r="E89" s="285"/>
      <c r="F89" s="287"/>
      <c r="G89" s="288"/>
      <c r="H89" s="290" t="str">
        <f>IF($E89="","",$G89/VLOOKUP($E89,'Data Mercado'!$A$7:$F$25,2,0)-1)</f>
        <v/>
      </c>
      <c r="I89" s="290" t="str">
        <f>IF($E89="","",$G89/VLOOKUP($E89,'Data Mercado'!$A$7:$F$25,3,0)-1)</f>
        <v/>
      </c>
      <c r="J89" s="290" t="str">
        <f>IF($E89="","",$G89/VLOOKUP($E89,'Data Mercado'!$A$7:$F$25,4,0)-1)</f>
        <v/>
      </c>
      <c r="K89" s="290" t="str">
        <f>IF($E89="","",$G89/VLOOKUP($E89,'Data Mercado'!$A$7:$F$25,5,0)-1)</f>
        <v/>
      </c>
      <c r="L89" s="290" t="str">
        <f>IF($E89="","",$G89/VLOOKUP($E89,'Data Mercado'!$A$7:$F$25,6,0)-1)</f>
        <v/>
      </c>
    </row>
    <row r="90" spans="1:12" ht="19" customHeight="1">
      <c r="A90" s="173"/>
      <c r="B90" s="231"/>
      <c r="C90" s="174"/>
      <c r="D90" s="174"/>
      <c r="E90" s="285"/>
      <c r="F90" s="287"/>
      <c r="G90" s="288"/>
      <c r="H90" s="290" t="str">
        <f>IF($E90="","",$G90/VLOOKUP($E90,'Data Mercado'!$A$7:$F$25,2,0)-1)</f>
        <v/>
      </c>
      <c r="I90" s="290" t="str">
        <f>IF($E90="","",$G90/VLOOKUP($E90,'Data Mercado'!$A$7:$F$25,3,0)-1)</f>
        <v/>
      </c>
      <c r="J90" s="290" t="str">
        <f>IF($E90="","",$G90/VLOOKUP($E90,'Data Mercado'!$A$7:$F$25,4,0)-1)</f>
        <v/>
      </c>
      <c r="K90" s="290" t="str">
        <f>IF($E90="","",$G90/VLOOKUP($E90,'Data Mercado'!$A$7:$F$25,5,0)-1)</f>
        <v/>
      </c>
      <c r="L90" s="290" t="str">
        <f>IF($E90="","",$G90/VLOOKUP($E90,'Data Mercado'!$A$7:$F$25,6,0)-1)</f>
        <v/>
      </c>
    </row>
    <row r="91" spans="1:12" ht="19" customHeight="1">
      <c r="A91" s="173"/>
      <c r="B91" s="231"/>
      <c r="C91" s="174"/>
      <c r="D91" s="174"/>
      <c r="E91" s="285"/>
      <c r="F91" s="287"/>
      <c r="G91" s="288"/>
      <c r="H91" s="290" t="str">
        <f>IF($E91="","",$G91/VLOOKUP($E91,'Data Mercado'!$A$7:$F$25,2,0)-1)</f>
        <v/>
      </c>
      <c r="I91" s="290" t="str">
        <f>IF($E91="","",$G91/VLOOKUP($E91,'Data Mercado'!$A$7:$F$25,3,0)-1)</f>
        <v/>
      </c>
      <c r="J91" s="290" t="str">
        <f>IF($E91="","",$G91/VLOOKUP($E91,'Data Mercado'!$A$7:$F$25,4,0)-1)</f>
        <v/>
      </c>
      <c r="K91" s="290" t="str">
        <f>IF($E91="","",$G91/VLOOKUP($E91,'Data Mercado'!$A$7:$F$25,5,0)-1)</f>
        <v/>
      </c>
      <c r="L91" s="290" t="str">
        <f>IF($E91="","",$G91/VLOOKUP($E91,'Data Mercado'!$A$7:$F$25,6,0)-1)</f>
        <v/>
      </c>
    </row>
    <row r="92" spans="1:12" ht="19" customHeight="1">
      <c r="A92" s="173"/>
      <c r="B92" s="231"/>
      <c r="C92" s="174"/>
      <c r="D92" s="174"/>
      <c r="E92" s="285"/>
      <c r="F92" s="287"/>
      <c r="G92" s="288"/>
      <c r="H92" s="290" t="str">
        <f>IF($E92="","",$G92/VLOOKUP($E92,'Data Mercado'!$A$7:$F$25,2,0)-1)</f>
        <v/>
      </c>
      <c r="I92" s="290" t="str">
        <f>IF($E92="","",$G92/VLOOKUP($E92,'Data Mercado'!$A$7:$F$25,3,0)-1)</f>
        <v/>
      </c>
      <c r="J92" s="290" t="str">
        <f>IF($E92="","",$G92/VLOOKUP($E92,'Data Mercado'!$A$7:$F$25,4,0)-1)</f>
        <v/>
      </c>
      <c r="K92" s="290" t="str">
        <f>IF($E92="","",$G92/VLOOKUP($E92,'Data Mercado'!$A$7:$F$25,5,0)-1)</f>
        <v/>
      </c>
      <c r="L92" s="290" t="str">
        <f>IF($E92="","",$G92/VLOOKUP($E92,'Data Mercado'!$A$7:$F$25,6,0)-1)</f>
        <v/>
      </c>
    </row>
    <row r="93" spans="1:12" ht="19" customHeight="1">
      <c r="A93" s="173"/>
      <c r="B93" s="231"/>
      <c r="C93" s="174"/>
      <c r="D93" s="174"/>
      <c r="E93" s="285"/>
      <c r="F93" s="287"/>
      <c r="G93" s="288"/>
      <c r="H93" s="290" t="str">
        <f>IF($E93="","",$G93/VLOOKUP($E93,'Data Mercado'!$A$7:$F$25,2,0)-1)</f>
        <v/>
      </c>
      <c r="I93" s="290" t="str">
        <f>IF($E93="","",$G93/VLOOKUP($E93,'Data Mercado'!$A$7:$F$25,3,0)-1)</f>
        <v/>
      </c>
      <c r="J93" s="290" t="str">
        <f>IF($E93="","",$G93/VLOOKUP($E93,'Data Mercado'!$A$7:$F$25,4,0)-1)</f>
        <v/>
      </c>
      <c r="K93" s="290" t="str">
        <f>IF($E93="","",$G93/VLOOKUP($E93,'Data Mercado'!$A$7:$F$25,5,0)-1)</f>
        <v/>
      </c>
      <c r="L93" s="290" t="str">
        <f>IF($E93="","",$G93/VLOOKUP($E93,'Data Mercado'!$A$7:$F$25,6,0)-1)</f>
        <v/>
      </c>
    </row>
    <row r="94" spans="1:12" ht="19" customHeight="1">
      <c r="A94" s="173"/>
      <c r="B94" s="231"/>
      <c r="C94" s="174"/>
      <c r="D94" s="174"/>
      <c r="E94" s="285"/>
      <c r="F94" s="287"/>
      <c r="G94" s="288"/>
      <c r="H94" s="290" t="str">
        <f>IF($E94="","",$G94/VLOOKUP($E94,'Data Mercado'!$A$7:$F$25,2,0)-1)</f>
        <v/>
      </c>
      <c r="I94" s="290" t="str">
        <f>IF($E94="","",$G94/VLOOKUP($E94,'Data Mercado'!$A$7:$F$25,3,0)-1)</f>
        <v/>
      </c>
      <c r="J94" s="290" t="str">
        <f>IF($E94="","",$G94/VLOOKUP($E94,'Data Mercado'!$A$7:$F$25,4,0)-1)</f>
        <v/>
      </c>
      <c r="K94" s="290" t="str">
        <f>IF($E94="","",$G94/VLOOKUP($E94,'Data Mercado'!$A$7:$F$25,5,0)-1)</f>
        <v/>
      </c>
      <c r="L94" s="290" t="str">
        <f>IF($E94="","",$G94/VLOOKUP($E94,'Data Mercado'!$A$7:$F$25,6,0)-1)</f>
        <v/>
      </c>
    </row>
    <row r="95" spans="1:12" ht="19" customHeight="1">
      <c r="A95" s="173"/>
      <c r="B95" s="231"/>
      <c r="C95" s="174"/>
      <c r="D95" s="174"/>
      <c r="E95" s="285"/>
      <c r="F95" s="287"/>
      <c r="G95" s="288"/>
      <c r="H95" s="290" t="str">
        <f>IF($E95="","",$G95/VLOOKUP($E95,'Data Mercado'!$A$7:$F$25,2,0)-1)</f>
        <v/>
      </c>
      <c r="I95" s="290" t="str">
        <f>IF($E95="","",$G95/VLOOKUP($E95,'Data Mercado'!$A$7:$F$25,3,0)-1)</f>
        <v/>
      </c>
      <c r="J95" s="290" t="str">
        <f>IF($E95="","",$G95/VLOOKUP($E95,'Data Mercado'!$A$7:$F$25,4,0)-1)</f>
        <v/>
      </c>
      <c r="K95" s="290" t="str">
        <f>IF($E95="","",$G95/VLOOKUP($E95,'Data Mercado'!$A$7:$F$25,5,0)-1)</f>
        <v/>
      </c>
      <c r="L95" s="290" t="str">
        <f>IF($E95="","",$G95/VLOOKUP($E95,'Data Mercado'!$A$7:$F$25,6,0)-1)</f>
        <v/>
      </c>
    </row>
    <row r="96" spans="1:12" ht="19" customHeight="1">
      <c r="A96" s="173"/>
      <c r="B96" s="231"/>
      <c r="C96" s="174"/>
      <c r="D96" s="174"/>
      <c r="E96" s="285"/>
      <c r="F96" s="287"/>
      <c r="G96" s="288"/>
      <c r="H96" s="290" t="str">
        <f>IF($E96="","",$G96/VLOOKUP($E96,'Data Mercado'!$A$7:$F$25,2,0)-1)</f>
        <v/>
      </c>
      <c r="I96" s="290" t="str">
        <f>IF($E96="","",$G96/VLOOKUP($E96,'Data Mercado'!$A$7:$F$25,3,0)-1)</f>
        <v/>
      </c>
      <c r="J96" s="290" t="str">
        <f>IF($E96="","",$G96/VLOOKUP($E96,'Data Mercado'!$A$7:$F$25,4,0)-1)</f>
        <v/>
      </c>
      <c r="K96" s="290" t="str">
        <f>IF($E96="","",$G96/VLOOKUP($E96,'Data Mercado'!$A$7:$F$25,5,0)-1)</f>
        <v/>
      </c>
      <c r="L96" s="290" t="str">
        <f>IF($E96="","",$G96/VLOOKUP($E96,'Data Mercado'!$A$7:$F$25,6,0)-1)</f>
        <v/>
      </c>
    </row>
    <row r="97" spans="1:12" ht="19" customHeight="1">
      <c r="A97" s="173"/>
      <c r="B97" s="231"/>
      <c r="C97" s="174"/>
      <c r="D97" s="174"/>
      <c r="E97" s="285"/>
      <c r="F97" s="287"/>
      <c r="G97" s="288"/>
      <c r="H97" s="290" t="str">
        <f>IF($E97="","",$G97/VLOOKUP($E97,'Data Mercado'!$A$7:$F$25,2,0)-1)</f>
        <v/>
      </c>
      <c r="I97" s="290" t="str">
        <f>IF($E97="","",$G97/VLOOKUP($E97,'Data Mercado'!$A$7:$F$25,3,0)-1)</f>
        <v/>
      </c>
      <c r="J97" s="290" t="str">
        <f>IF($E97="","",$G97/VLOOKUP($E97,'Data Mercado'!$A$7:$F$25,4,0)-1)</f>
        <v/>
      </c>
      <c r="K97" s="290" t="str">
        <f>IF($E97="","",$G97/VLOOKUP($E97,'Data Mercado'!$A$7:$F$25,5,0)-1)</f>
        <v/>
      </c>
      <c r="L97" s="290" t="str">
        <f>IF($E97="","",$G97/VLOOKUP($E97,'Data Mercado'!$A$7:$F$25,6,0)-1)</f>
        <v/>
      </c>
    </row>
    <row r="98" spans="1:12" ht="19" customHeight="1">
      <c r="A98" s="173"/>
      <c r="B98" s="231"/>
      <c r="C98" s="174"/>
      <c r="D98" s="174"/>
      <c r="E98" s="285"/>
      <c r="F98" s="287"/>
      <c r="G98" s="288"/>
      <c r="H98" s="290" t="str">
        <f>IF($E98="","",$G98/VLOOKUP($E98,'Data Mercado'!$A$7:$F$25,2,0)-1)</f>
        <v/>
      </c>
      <c r="I98" s="290" t="str">
        <f>IF($E98="","",$G98/VLOOKUP($E98,'Data Mercado'!$A$7:$F$25,3,0)-1)</f>
        <v/>
      </c>
      <c r="J98" s="290" t="str">
        <f>IF($E98="","",$G98/VLOOKUP($E98,'Data Mercado'!$A$7:$F$25,4,0)-1)</f>
        <v/>
      </c>
      <c r="K98" s="290" t="str">
        <f>IF($E98="","",$G98/VLOOKUP($E98,'Data Mercado'!$A$7:$F$25,5,0)-1)</f>
        <v/>
      </c>
      <c r="L98" s="290" t="str">
        <f>IF($E98="","",$G98/VLOOKUP($E98,'Data Mercado'!$A$7:$F$25,6,0)-1)</f>
        <v/>
      </c>
    </row>
    <row r="99" spans="1:12" ht="19" customHeight="1">
      <c r="A99" s="173"/>
      <c r="B99" s="231"/>
      <c r="C99" s="174"/>
      <c r="D99" s="174"/>
      <c r="E99" s="285"/>
      <c r="F99" s="287"/>
      <c r="G99" s="288"/>
      <c r="H99" s="290" t="str">
        <f>IF($E99="","",$G99/VLOOKUP($E99,'Data Mercado'!$A$7:$F$25,2,0)-1)</f>
        <v/>
      </c>
      <c r="I99" s="290" t="str">
        <f>IF($E99="","",$G99/VLOOKUP($E99,'Data Mercado'!$A$7:$F$25,3,0)-1)</f>
        <v/>
      </c>
      <c r="J99" s="290" t="str">
        <f>IF($E99="","",$G99/VLOOKUP($E99,'Data Mercado'!$A$7:$F$25,4,0)-1)</f>
        <v/>
      </c>
      <c r="K99" s="290" t="str">
        <f>IF($E99="","",$G99/VLOOKUP($E99,'Data Mercado'!$A$7:$F$25,5,0)-1)</f>
        <v/>
      </c>
      <c r="L99" s="290" t="str">
        <f>IF($E99="","",$G99/VLOOKUP($E99,'Data Mercado'!$A$7:$F$25,6,0)-1)</f>
        <v/>
      </c>
    </row>
    <row r="100" spans="1:12" ht="19" customHeight="1">
      <c r="A100" s="173"/>
      <c r="B100" s="231"/>
      <c r="C100" s="174"/>
      <c r="D100" s="174"/>
      <c r="E100" s="285"/>
      <c r="F100" s="287"/>
      <c r="G100" s="288"/>
      <c r="H100" s="290" t="str">
        <f>IF($E100="","",$G100/VLOOKUP($E100,'Data Mercado'!$A$7:$F$25,2,0)-1)</f>
        <v/>
      </c>
      <c r="I100" s="290" t="str">
        <f>IF($E100="","",$G100/VLOOKUP($E100,'Data Mercado'!$A$7:$F$25,3,0)-1)</f>
        <v/>
      </c>
      <c r="J100" s="290" t="str">
        <f>IF($E100="","",$G100/VLOOKUP($E100,'Data Mercado'!$A$7:$F$25,4,0)-1)</f>
        <v/>
      </c>
      <c r="K100" s="290" t="str">
        <f>IF($E100="","",$G100/VLOOKUP($E100,'Data Mercado'!$A$7:$F$25,5,0)-1)</f>
        <v/>
      </c>
      <c r="L100" s="290" t="str">
        <f>IF($E100="","",$G100/VLOOKUP($E100,'Data Mercado'!$A$7:$F$25,6,0)-1)</f>
        <v/>
      </c>
    </row>
    <row r="101" spans="1:12" ht="19" customHeight="1">
      <c r="A101" s="173"/>
      <c r="B101" s="231"/>
      <c r="C101" s="174"/>
      <c r="D101" s="174"/>
      <c r="E101" s="285"/>
      <c r="F101" s="287"/>
      <c r="G101" s="288"/>
      <c r="H101" s="290" t="str">
        <f>IF($E101="","",$G101/VLOOKUP($E101,'Data Mercado'!$A$7:$F$25,2,0)-1)</f>
        <v/>
      </c>
      <c r="I101" s="290" t="str">
        <f>IF($E101="","",$G101/VLOOKUP($E101,'Data Mercado'!$A$7:$F$25,3,0)-1)</f>
        <v/>
      </c>
      <c r="J101" s="290" t="str">
        <f>IF($E101="","",$G101/VLOOKUP($E101,'Data Mercado'!$A$7:$F$25,4,0)-1)</f>
        <v/>
      </c>
      <c r="K101" s="290" t="str">
        <f>IF($E101="","",$G101/VLOOKUP($E101,'Data Mercado'!$A$7:$F$25,5,0)-1)</f>
        <v/>
      </c>
      <c r="L101" s="290" t="str">
        <f>IF($E101="","",$G101/VLOOKUP($E101,'Data Mercado'!$A$7:$F$25,6,0)-1)</f>
        <v/>
      </c>
    </row>
    <row r="102" spans="1:12" ht="19" customHeight="1">
      <c r="A102" s="173"/>
      <c r="B102" s="231"/>
      <c r="C102" s="174"/>
      <c r="D102" s="174"/>
      <c r="E102" s="285"/>
      <c r="F102" s="287"/>
      <c r="G102" s="288"/>
      <c r="H102" s="290" t="str">
        <f>IF($E102="","",$G102/VLOOKUP($E102,'Data Mercado'!$A$7:$F$25,2,0)-1)</f>
        <v/>
      </c>
      <c r="I102" s="290" t="str">
        <f>IF($E102="","",$G102/VLOOKUP($E102,'Data Mercado'!$A$7:$F$25,3,0)-1)</f>
        <v/>
      </c>
      <c r="J102" s="290" t="str">
        <f>IF($E102="","",$G102/VLOOKUP($E102,'Data Mercado'!$A$7:$F$25,4,0)-1)</f>
        <v/>
      </c>
      <c r="K102" s="290" t="str">
        <f>IF($E102="","",$G102/VLOOKUP($E102,'Data Mercado'!$A$7:$F$25,5,0)-1)</f>
        <v/>
      </c>
      <c r="L102" s="290" t="str">
        <f>IF($E102="","",$G102/VLOOKUP($E102,'Data Mercado'!$A$7:$F$25,6,0)-1)</f>
        <v/>
      </c>
    </row>
    <row r="103" spans="1:12" ht="19" customHeight="1">
      <c r="A103" s="173"/>
      <c r="B103" s="231"/>
      <c r="C103" s="174"/>
      <c r="D103" s="174"/>
      <c r="E103" s="285"/>
      <c r="F103" s="287"/>
      <c r="G103" s="288"/>
      <c r="H103" s="290" t="str">
        <f>IF($E103="","",$G103/VLOOKUP($E103,'Data Mercado'!$A$7:$F$25,2,0)-1)</f>
        <v/>
      </c>
      <c r="I103" s="290" t="str">
        <f>IF($E103="","",$G103/VLOOKUP($E103,'Data Mercado'!$A$7:$F$25,3,0)-1)</f>
        <v/>
      </c>
      <c r="J103" s="290" t="str">
        <f>IF($E103="","",$G103/VLOOKUP($E103,'Data Mercado'!$A$7:$F$25,4,0)-1)</f>
        <v/>
      </c>
      <c r="K103" s="290" t="str">
        <f>IF($E103="","",$G103/VLOOKUP($E103,'Data Mercado'!$A$7:$F$25,5,0)-1)</f>
        <v/>
      </c>
      <c r="L103" s="290" t="str">
        <f>IF($E103="","",$G103/VLOOKUP($E103,'Data Mercado'!$A$7:$F$25,6,0)-1)</f>
        <v/>
      </c>
    </row>
    <row r="104" spans="1:12" ht="19" customHeight="1">
      <c r="A104" s="173"/>
      <c r="B104" s="231"/>
      <c r="C104" s="174"/>
      <c r="D104" s="174"/>
      <c r="E104" s="285"/>
      <c r="F104" s="287"/>
      <c r="G104" s="288"/>
      <c r="H104" s="290" t="str">
        <f>IF($E104="","",$G104/VLOOKUP($E104,'Data Mercado'!$A$7:$F$25,2,0)-1)</f>
        <v/>
      </c>
      <c r="I104" s="290" t="str">
        <f>IF($E104="","",$G104/VLOOKUP($E104,'Data Mercado'!$A$7:$F$25,3,0)-1)</f>
        <v/>
      </c>
      <c r="J104" s="290" t="str">
        <f>IF($E104="","",$G104/VLOOKUP($E104,'Data Mercado'!$A$7:$F$25,4,0)-1)</f>
        <v/>
      </c>
      <c r="K104" s="290" t="str">
        <f>IF($E104="","",$G104/VLOOKUP($E104,'Data Mercado'!$A$7:$F$25,5,0)-1)</f>
        <v/>
      </c>
      <c r="L104" s="290" t="str">
        <f>IF($E104="","",$G104/VLOOKUP($E104,'Data Mercado'!$A$7:$F$25,6,0)-1)</f>
        <v/>
      </c>
    </row>
    <row r="105" spans="1:12" ht="19" customHeight="1">
      <c r="A105" s="173"/>
      <c r="B105" s="231"/>
      <c r="C105" s="174"/>
      <c r="D105" s="174"/>
      <c r="E105" s="285"/>
      <c r="F105" s="287"/>
      <c r="G105" s="288"/>
      <c r="H105" s="290" t="str">
        <f>IF($E105="","",$G105/VLOOKUP($E105,'Data Mercado'!$A$7:$F$25,2,0)-1)</f>
        <v/>
      </c>
      <c r="I105" s="290" t="str">
        <f>IF($E105="","",$G105/VLOOKUP($E105,'Data Mercado'!$A$7:$F$25,3,0)-1)</f>
        <v/>
      </c>
      <c r="J105" s="290" t="str">
        <f>IF($E105="","",$G105/VLOOKUP($E105,'Data Mercado'!$A$7:$F$25,4,0)-1)</f>
        <v/>
      </c>
      <c r="K105" s="290" t="str">
        <f>IF($E105="","",$G105/VLOOKUP($E105,'Data Mercado'!$A$7:$F$25,5,0)-1)</f>
        <v/>
      </c>
      <c r="L105" s="290" t="str">
        <f>IF($E105="","",$G105/VLOOKUP($E105,'Data Mercado'!$A$7:$F$25,6,0)-1)</f>
        <v/>
      </c>
    </row>
    <row r="106" spans="1:12" ht="19" customHeight="1">
      <c r="A106" s="173"/>
      <c r="B106" s="231"/>
      <c r="C106" s="174"/>
      <c r="D106" s="174"/>
      <c r="E106" s="285"/>
      <c r="F106" s="287"/>
      <c r="G106" s="288"/>
      <c r="H106" s="290" t="str">
        <f>IF($E106="","",$G106/VLOOKUP($E106,'Data Mercado'!$A$7:$F$25,2,0)-1)</f>
        <v/>
      </c>
      <c r="I106" s="290" t="str">
        <f>IF($E106="","",$G106/VLOOKUP($E106,'Data Mercado'!$A$7:$F$25,3,0)-1)</f>
        <v/>
      </c>
      <c r="J106" s="290" t="str">
        <f>IF($E106="","",$G106/VLOOKUP($E106,'Data Mercado'!$A$7:$F$25,4,0)-1)</f>
        <v/>
      </c>
      <c r="K106" s="290" t="str">
        <f>IF($E106="","",$G106/VLOOKUP($E106,'Data Mercado'!$A$7:$F$25,5,0)-1)</f>
        <v/>
      </c>
      <c r="L106" s="290" t="str">
        <f>IF($E106="","",$G106/VLOOKUP($E106,'Data Mercado'!$A$7:$F$25,6,0)-1)</f>
        <v/>
      </c>
    </row>
    <row r="107" spans="1:12" ht="19" customHeight="1">
      <c r="A107" s="173"/>
      <c r="B107" s="231"/>
      <c r="C107" s="174"/>
      <c r="D107" s="174"/>
      <c r="E107" s="285"/>
      <c r="F107" s="287"/>
      <c r="G107" s="288"/>
      <c r="H107" s="290" t="str">
        <f>IF($E107="","",$G107/VLOOKUP($E107,'Data Mercado'!$A$7:$F$25,2,0)-1)</f>
        <v/>
      </c>
      <c r="I107" s="290" t="str">
        <f>IF($E107="","",$G107/VLOOKUP($E107,'Data Mercado'!$A$7:$F$25,3,0)-1)</f>
        <v/>
      </c>
      <c r="J107" s="290" t="str">
        <f>IF($E107="","",$G107/VLOOKUP($E107,'Data Mercado'!$A$7:$F$25,4,0)-1)</f>
        <v/>
      </c>
      <c r="K107" s="290" t="str">
        <f>IF($E107="","",$G107/VLOOKUP($E107,'Data Mercado'!$A$7:$F$25,5,0)-1)</f>
        <v/>
      </c>
      <c r="L107" s="290" t="str">
        <f>IF($E107="","",$G107/VLOOKUP($E107,'Data Mercado'!$A$7:$F$25,6,0)-1)</f>
        <v/>
      </c>
    </row>
    <row r="108" spans="1:12" ht="19" customHeight="1">
      <c r="A108" s="173"/>
      <c r="B108" s="231"/>
      <c r="C108" s="174"/>
      <c r="D108" s="174"/>
      <c r="E108" s="285"/>
      <c r="F108" s="287"/>
      <c r="G108" s="288"/>
      <c r="H108" s="290" t="str">
        <f>IF($E108="","",$G108/VLOOKUP($E108,'Data Mercado'!$A$7:$F$25,2,0)-1)</f>
        <v/>
      </c>
      <c r="I108" s="290" t="str">
        <f>IF($E108="","",$G108/VLOOKUP($E108,'Data Mercado'!$A$7:$F$25,3,0)-1)</f>
        <v/>
      </c>
      <c r="J108" s="290" t="str">
        <f>IF($E108="","",$G108/VLOOKUP($E108,'Data Mercado'!$A$7:$F$25,4,0)-1)</f>
        <v/>
      </c>
      <c r="K108" s="290" t="str">
        <f>IF($E108="","",$G108/VLOOKUP($E108,'Data Mercado'!$A$7:$F$25,5,0)-1)</f>
        <v/>
      </c>
      <c r="L108" s="290" t="str">
        <f>IF($E108="","",$G108/VLOOKUP($E108,'Data Mercado'!$A$7:$F$25,6,0)-1)</f>
        <v/>
      </c>
    </row>
    <row r="109" spans="1:12" ht="19" customHeight="1">
      <c r="A109" s="173"/>
      <c r="B109" s="231"/>
      <c r="C109" s="174"/>
      <c r="D109" s="174"/>
      <c r="E109" s="285"/>
      <c r="F109" s="287"/>
      <c r="G109" s="288"/>
      <c r="H109" s="290" t="str">
        <f>IF($E109="","",$G109/VLOOKUP($E109,'Data Mercado'!$A$7:$F$25,2,0)-1)</f>
        <v/>
      </c>
      <c r="I109" s="290" t="str">
        <f>IF($E109="","",$G109/VLOOKUP($E109,'Data Mercado'!$A$7:$F$25,3,0)-1)</f>
        <v/>
      </c>
      <c r="J109" s="290" t="str">
        <f>IF($E109="","",$G109/VLOOKUP($E109,'Data Mercado'!$A$7:$F$25,4,0)-1)</f>
        <v/>
      </c>
      <c r="K109" s="290" t="str">
        <f>IF($E109="","",$G109/VLOOKUP($E109,'Data Mercado'!$A$7:$F$25,5,0)-1)</f>
        <v/>
      </c>
      <c r="L109" s="290" t="str">
        <f>IF($E109="","",$G109/VLOOKUP($E109,'Data Mercado'!$A$7:$F$25,6,0)-1)</f>
        <v/>
      </c>
    </row>
    <row r="110" spans="1:12" ht="19" customHeight="1">
      <c r="A110" s="173"/>
      <c r="B110" s="231"/>
      <c r="C110" s="174"/>
      <c r="D110" s="174"/>
      <c r="E110" s="285"/>
      <c r="F110" s="287"/>
      <c r="G110" s="288"/>
      <c r="H110" s="290" t="str">
        <f>IF($E110="","",$G110/VLOOKUP($E110,'Data Mercado'!$A$7:$F$25,2,0)-1)</f>
        <v/>
      </c>
      <c r="I110" s="290" t="str">
        <f>IF($E110="","",$G110/VLOOKUP($E110,'Data Mercado'!$A$7:$F$25,3,0)-1)</f>
        <v/>
      </c>
      <c r="J110" s="290" t="str">
        <f>IF($E110="","",$G110/VLOOKUP($E110,'Data Mercado'!$A$7:$F$25,4,0)-1)</f>
        <v/>
      </c>
      <c r="K110" s="290" t="str">
        <f>IF($E110="","",$G110/VLOOKUP($E110,'Data Mercado'!$A$7:$F$25,5,0)-1)</f>
        <v/>
      </c>
      <c r="L110" s="290" t="str">
        <f>IF($E110="","",$G110/VLOOKUP($E110,'Data Mercado'!$A$7:$F$25,6,0)-1)</f>
        <v/>
      </c>
    </row>
    <row r="111" spans="1:12" ht="19" customHeight="1">
      <c r="A111" s="173"/>
      <c r="B111" s="231"/>
      <c r="C111" s="174"/>
      <c r="D111" s="174"/>
      <c r="E111" s="285"/>
      <c r="F111" s="287"/>
      <c r="G111" s="288"/>
      <c r="H111" s="290" t="str">
        <f>IF($E111="","",$G111/VLOOKUP($E111,'Data Mercado'!$A$7:$F$25,2,0)-1)</f>
        <v/>
      </c>
      <c r="I111" s="290" t="str">
        <f>IF($E111="","",$G111/VLOOKUP($E111,'Data Mercado'!$A$7:$F$25,3,0)-1)</f>
        <v/>
      </c>
      <c r="J111" s="290" t="str">
        <f>IF($E111="","",$G111/VLOOKUP($E111,'Data Mercado'!$A$7:$F$25,4,0)-1)</f>
        <v/>
      </c>
      <c r="K111" s="290" t="str">
        <f>IF($E111="","",$G111/VLOOKUP($E111,'Data Mercado'!$A$7:$F$25,5,0)-1)</f>
        <v/>
      </c>
      <c r="L111" s="290" t="str">
        <f>IF($E111="","",$G111/VLOOKUP($E111,'Data Mercado'!$A$7:$F$25,6,0)-1)</f>
        <v/>
      </c>
    </row>
    <row r="112" spans="1:12" ht="19" customHeight="1">
      <c r="A112" s="173"/>
      <c r="B112" s="231"/>
      <c r="C112" s="174"/>
      <c r="D112" s="174"/>
      <c r="E112" s="285"/>
      <c r="F112" s="287"/>
      <c r="G112" s="288"/>
      <c r="H112" s="290" t="str">
        <f>IF($E112="","",$G112/VLOOKUP($E112,'Data Mercado'!$A$7:$F$25,2,0)-1)</f>
        <v/>
      </c>
      <c r="I112" s="290" t="str">
        <f>IF($E112="","",$G112/VLOOKUP($E112,'Data Mercado'!$A$7:$F$25,3,0)-1)</f>
        <v/>
      </c>
      <c r="J112" s="290" t="str">
        <f>IF($E112="","",$G112/VLOOKUP($E112,'Data Mercado'!$A$7:$F$25,4,0)-1)</f>
        <v/>
      </c>
      <c r="K112" s="290" t="str">
        <f>IF($E112="","",$G112/VLOOKUP($E112,'Data Mercado'!$A$7:$F$25,5,0)-1)</f>
        <v/>
      </c>
      <c r="L112" s="290" t="str">
        <f>IF($E112="","",$G112/VLOOKUP($E112,'Data Mercado'!$A$7:$F$25,6,0)-1)</f>
        <v/>
      </c>
    </row>
    <row r="113" spans="1:12" ht="19" customHeight="1">
      <c r="A113" s="173"/>
      <c r="B113" s="231"/>
      <c r="C113" s="174"/>
      <c r="D113" s="174"/>
      <c r="E113" s="285"/>
      <c r="F113" s="287"/>
      <c r="G113" s="288"/>
      <c r="H113" s="290" t="str">
        <f>IF($E113="","",$G113/VLOOKUP($E113,'Data Mercado'!$A$7:$F$25,2,0)-1)</f>
        <v/>
      </c>
      <c r="I113" s="290" t="str">
        <f>IF($E113="","",$G113/VLOOKUP($E113,'Data Mercado'!$A$7:$F$25,3,0)-1)</f>
        <v/>
      </c>
      <c r="J113" s="290" t="str">
        <f>IF($E113="","",$G113/VLOOKUP($E113,'Data Mercado'!$A$7:$F$25,4,0)-1)</f>
        <v/>
      </c>
      <c r="K113" s="290" t="str">
        <f>IF($E113="","",$G113/VLOOKUP($E113,'Data Mercado'!$A$7:$F$25,5,0)-1)</f>
        <v/>
      </c>
      <c r="L113" s="290" t="str">
        <f>IF($E113="","",$G113/VLOOKUP($E113,'Data Mercado'!$A$7:$F$25,6,0)-1)</f>
        <v/>
      </c>
    </row>
    <row r="114" spans="1:12" ht="19" customHeight="1">
      <c r="A114" s="173"/>
      <c r="B114" s="231"/>
      <c r="C114" s="174"/>
      <c r="D114" s="174"/>
      <c r="E114" s="285"/>
      <c r="F114" s="287"/>
      <c r="G114" s="288"/>
      <c r="H114" s="290" t="str">
        <f>IF($E114="","",$G114/VLOOKUP($E114,'Data Mercado'!$A$7:$F$25,2,0)-1)</f>
        <v/>
      </c>
      <c r="I114" s="290" t="str">
        <f>IF($E114="","",$G114/VLOOKUP($E114,'Data Mercado'!$A$7:$F$25,3,0)-1)</f>
        <v/>
      </c>
      <c r="J114" s="290" t="str">
        <f>IF($E114="","",$G114/VLOOKUP($E114,'Data Mercado'!$A$7:$F$25,4,0)-1)</f>
        <v/>
      </c>
      <c r="K114" s="290" t="str">
        <f>IF($E114="","",$G114/VLOOKUP($E114,'Data Mercado'!$A$7:$F$25,5,0)-1)</f>
        <v/>
      </c>
      <c r="L114" s="290" t="str">
        <f>IF($E114="","",$G114/VLOOKUP($E114,'Data Mercado'!$A$7:$F$25,6,0)-1)</f>
        <v/>
      </c>
    </row>
    <row r="115" spans="1:12" ht="19" customHeight="1">
      <c r="A115" s="173"/>
      <c r="B115" s="231"/>
      <c r="C115" s="174"/>
      <c r="D115" s="174"/>
      <c r="E115" s="285"/>
      <c r="F115" s="287"/>
      <c r="G115" s="288"/>
      <c r="H115" s="290" t="str">
        <f>IF($E115="","",$G115/VLOOKUP($E115,'Data Mercado'!$A$7:$F$25,2,0)-1)</f>
        <v/>
      </c>
      <c r="I115" s="290" t="str">
        <f>IF($E115="","",$G115/VLOOKUP($E115,'Data Mercado'!$A$7:$F$25,3,0)-1)</f>
        <v/>
      </c>
      <c r="J115" s="290" t="str">
        <f>IF($E115="","",$G115/VLOOKUP($E115,'Data Mercado'!$A$7:$F$25,4,0)-1)</f>
        <v/>
      </c>
      <c r="K115" s="290" t="str">
        <f>IF($E115="","",$G115/VLOOKUP($E115,'Data Mercado'!$A$7:$F$25,5,0)-1)</f>
        <v/>
      </c>
      <c r="L115" s="290" t="str">
        <f>IF($E115="","",$G115/VLOOKUP($E115,'Data Mercado'!$A$7:$F$25,6,0)-1)</f>
        <v/>
      </c>
    </row>
    <row r="116" spans="1:12" ht="19" customHeight="1">
      <c r="A116" s="173"/>
      <c r="B116" s="231"/>
      <c r="C116" s="174"/>
      <c r="D116" s="174"/>
      <c r="E116" s="285"/>
      <c r="F116" s="287"/>
      <c r="G116" s="288"/>
      <c r="H116" s="290" t="str">
        <f>IF($E116="","",$G116/VLOOKUP($E116,'Data Mercado'!$A$7:$F$25,2,0)-1)</f>
        <v/>
      </c>
      <c r="I116" s="290" t="str">
        <f>IF($E116="","",$G116/VLOOKUP($E116,'Data Mercado'!$A$7:$F$25,3,0)-1)</f>
        <v/>
      </c>
      <c r="J116" s="290" t="str">
        <f>IF($E116="","",$G116/VLOOKUP($E116,'Data Mercado'!$A$7:$F$25,4,0)-1)</f>
        <v/>
      </c>
      <c r="K116" s="290" t="str">
        <f>IF($E116="","",$G116/VLOOKUP($E116,'Data Mercado'!$A$7:$F$25,5,0)-1)</f>
        <v/>
      </c>
      <c r="L116" s="290" t="str">
        <f>IF($E116="","",$G116/VLOOKUP($E116,'Data Mercado'!$A$7:$F$25,6,0)-1)</f>
        <v/>
      </c>
    </row>
    <row r="117" spans="1:12" ht="19" customHeight="1">
      <c r="A117" s="173"/>
      <c r="B117" s="231"/>
      <c r="C117" s="174"/>
      <c r="D117" s="174"/>
      <c r="E117" s="285"/>
      <c r="F117" s="287"/>
      <c r="G117" s="288"/>
      <c r="H117" s="290" t="str">
        <f>IF($E117="","",$G117/VLOOKUP($E117,'Data Mercado'!$A$7:$F$25,2,0)-1)</f>
        <v/>
      </c>
      <c r="I117" s="290" t="str">
        <f>IF($E117="","",$G117/VLOOKUP($E117,'Data Mercado'!$A$7:$F$25,3,0)-1)</f>
        <v/>
      </c>
      <c r="J117" s="290" t="str">
        <f>IF($E117="","",$G117/VLOOKUP($E117,'Data Mercado'!$A$7:$F$25,4,0)-1)</f>
        <v/>
      </c>
      <c r="K117" s="290" t="str">
        <f>IF($E117="","",$G117/VLOOKUP($E117,'Data Mercado'!$A$7:$F$25,5,0)-1)</f>
        <v/>
      </c>
      <c r="L117" s="290" t="str">
        <f>IF($E117="","",$G117/VLOOKUP($E117,'Data Mercado'!$A$7:$F$25,6,0)-1)</f>
        <v/>
      </c>
    </row>
    <row r="118" spans="1:12" ht="19" customHeight="1">
      <c r="A118" s="173"/>
      <c r="B118" s="231"/>
      <c r="C118" s="174"/>
      <c r="D118" s="174"/>
      <c r="E118" s="285"/>
      <c r="F118" s="287"/>
      <c r="G118" s="288"/>
      <c r="H118" s="290" t="str">
        <f>IF($E118="","",$G118/VLOOKUP($E118,'Data Mercado'!$A$7:$F$25,2,0)-1)</f>
        <v/>
      </c>
      <c r="I118" s="290" t="str">
        <f>IF($E118="","",$G118/VLOOKUP($E118,'Data Mercado'!$A$7:$F$25,3,0)-1)</f>
        <v/>
      </c>
      <c r="J118" s="290" t="str">
        <f>IF($E118="","",$G118/VLOOKUP($E118,'Data Mercado'!$A$7:$F$25,4,0)-1)</f>
        <v/>
      </c>
      <c r="K118" s="290" t="str">
        <f>IF($E118="","",$G118/VLOOKUP($E118,'Data Mercado'!$A$7:$F$25,5,0)-1)</f>
        <v/>
      </c>
      <c r="L118" s="290" t="str">
        <f>IF($E118="","",$G118/VLOOKUP($E118,'Data Mercado'!$A$7:$F$25,6,0)-1)</f>
        <v/>
      </c>
    </row>
    <row r="119" spans="1:12" ht="19" customHeight="1">
      <c r="A119" s="173"/>
      <c r="B119" s="231"/>
      <c r="C119" s="174"/>
      <c r="D119" s="174"/>
      <c r="E119" s="285"/>
      <c r="F119" s="287"/>
      <c r="G119" s="288"/>
      <c r="H119" s="290" t="str">
        <f>IF($E119="","",$G119/VLOOKUP($E119,'Data Mercado'!$A$7:$F$25,2,0)-1)</f>
        <v/>
      </c>
      <c r="I119" s="290" t="str">
        <f>IF($E119="","",$G119/VLOOKUP($E119,'Data Mercado'!$A$7:$F$25,3,0)-1)</f>
        <v/>
      </c>
      <c r="J119" s="290" t="str">
        <f>IF($E119="","",$G119/VLOOKUP($E119,'Data Mercado'!$A$7:$F$25,4,0)-1)</f>
        <v/>
      </c>
      <c r="K119" s="290" t="str">
        <f>IF($E119="","",$G119/VLOOKUP($E119,'Data Mercado'!$A$7:$F$25,5,0)-1)</f>
        <v/>
      </c>
      <c r="L119" s="290" t="str">
        <f>IF($E119="","",$G119/VLOOKUP($E119,'Data Mercado'!$A$7:$F$25,6,0)-1)</f>
        <v/>
      </c>
    </row>
    <row r="120" spans="1:12" ht="19" customHeight="1">
      <c r="A120" s="173"/>
      <c r="B120" s="231"/>
      <c r="C120" s="174"/>
      <c r="D120" s="174"/>
      <c r="E120" s="285"/>
      <c r="F120" s="287"/>
      <c r="G120" s="288"/>
      <c r="H120" s="290" t="str">
        <f>IF($E120="","",$G120/VLOOKUP($E120,'Data Mercado'!$A$7:$F$25,2,0)-1)</f>
        <v/>
      </c>
      <c r="I120" s="290" t="str">
        <f>IF($E120="","",$G120/VLOOKUP($E120,'Data Mercado'!$A$7:$F$25,3,0)-1)</f>
        <v/>
      </c>
      <c r="J120" s="290" t="str">
        <f>IF($E120="","",$G120/VLOOKUP($E120,'Data Mercado'!$A$7:$F$25,4,0)-1)</f>
        <v/>
      </c>
      <c r="K120" s="290" t="str">
        <f>IF($E120="","",$G120/VLOOKUP($E120,'Data Mercado'!$A$7:$F$25,5,0)-1)</f>
        <v/>
      </c>
      <c r="L120" s="290" t="str">
        <f>IF($E120="","",$G120/VLOOKUP($E120,'Data Mercado'!$A$7:$F$25,6,0)-1)</f>
        <v/>
      </c>
    </row>
    <row r="121" spans="1:12" ht="19" customHeight="1">
      <c r="A121" s="173"/>
      <c r="B121" s="231"/>
      <c r="C121" s="174"/>
      <c r="D121" s="174"/>
      <c r="E121" s="285"/>
      <c r="F121" s="287"/>
      <c r="G121" s="288"/>
      <c r="H121" s="290" t="str">
        <f>IF($E121="","",$G121/VLOOKUP($E121,'Data Mercado'!$A$7:$F$25,2,0)-1)</f>
        <v/>
      </c>
      <c r="I121" s="290" t="str">
        <f>IF($E121="","",$G121/VLOOKUP($E121,'Data Mercado'!$A$7:$F$25,3,0)-1)</f>
        <v/>
      </c>
      <c r="J121" s="290" t="str">
        <f>IF($E121="","",$G121/VLOOKUP($E121,'Data Mercado'!$A$7:$F$25,4,0)-1)</f>
        <v/>
      </c>
      <c r="K121" s="290" t="str">
        <f>IF($E121="","",$G121/VLOOKUP($E121,'Data Mercado'!$A$7:$F$25,5,0)-1)</f>
        <v/>
      </c>
      <c r="L121" s="290" t="str">
        <f>IF($E121="","",$G121/VLOOKUP($E121,'Data Mercado'!$A$7:$F$25,6,0)-1)</f>
        <v/>
      </c>
    </row>
    <row r="122" spans="1:12" ht="19" customHeight="1">
      <c r="A122" s="173"/>
      <c r="B122" s="231"/>
      <c r="C122" s="174"/>
      <c r="D122" s="174"/>
      <c r="E122" s="285"/>
      <c r="F122" s="287"/>
      <c r="G122" s="288"/>
      <c r="H122" s="290" t="str">
        <f>IF($E122="","",$G122/VLOOKUP($E122,'Data Mercado'!$A$7:$F$25,2,0)-1)</f>
        <v/>
      </c>
      <c r="I122" s="290" t="str">
        <f>IF($E122="","",$G122/VLOOKUP($E122,'Data Mercado'!$A$7:$F$25,3,0)-1)</f>
        <v/>
      </c>
      <c r="J122" s="290" t="str">
        <f>IF($E122="","",$G122/VLOOKUP($E122,'Data Mercado'!$A$7:$F$25,4,0)-1)</f>
        <v/>
      </c>
      <c r="K122" s="290" t="str">
        <f>IF($E122="","",$G122/VLOOKUP($E122,'Data Mercado'!$A$7:$F$25,5,0)-1)</f>
        <v/>
      </c>
      <c r="L122" s="290" t="str">
        <f>IF($E122="","",$G122/VLOOKUP($E122,'Data Mercado'!$A$7:$F$25,6,0)-1)</f>
        <v/>
      </c>
    </row>
    <row r="123" spans="1:12" ht="19" customHeight="1">
      <c r="A123" s="173"/>
      <c r="B123" s="231"/>
      <c r="C123" s="174"/>
      <c r="D123" s="174"/>
      <c r="E123" s="285"/>
      <c r="F123" s="287"/>
      <c r="G123" s="288"/>
      <c r="H123" s="290" t="str">
        <f>IF($E123="","",$G123/VLOOKUP($E123,'Data Mercado'!$A$7:$F$25,2,0)-1)</f>
        <v/>
      </c>
      <c r="I123" s="290" t="str">
        <f>IF($E123="","",$G123/VLOOKUP($E123,'Data Mercado'!$A$7:$F$25,3,0)-1)</f>
        <v/>
      </c>
      <c r="J123" s="290" t="str">
        <f>IF($E123="","",$G123/VLOOKUP($E123,'Data Mercado'!$A$7:$F$25,4,0)-1)</f>
        <v/>
      </c>
      <c r="K123" s="290" t="str">
        <f>IF($E123="","",$G123/VLOOKUP($E123,'Data Mercado'!$A$7:$F$25,5,0)-1)</f>
        <v/>
      </c>
      <c r="L123" s="290" t="str">
        <f>IF($E123="","",$G123/VLOOKUP($E123,'Data Mercado'!$A$7:$F$25,6,0)-1)</f>
        <v/>
      </c>
    </row>
    <row r="124" spans="1:12" ht="19" customHeight="1">
      <c r="A124" s="173"/>
      <c r="B124" s="231"/>
      <c r="C124" s="174"/>
      <c r="D124" s="174"/>
      <c r="E124" s="285"/>
      <c r="F124" s="287"/>
      <c r="G124" s="288"/>
      <c r="H124" s="290" t="str">
        <f>IF($E124="","",$G124/VLOOKUP($E124,'Data Mercado'!$A$7:$F$25,2,0)-1)</f>
        <v/>
      </c>
      <c r="I124" s="290" t="str">
        <f>IF($E124="","",$G124/VLOOKUP($E124,'Data Mercado'!$A$7:$F$25,3,0)-1)</f>
        <v/>
      </c>
      <c r="J124" s="290" t="str">
        <f>IF($E124="","",$G124/VLOOKUP($E124,'Data Mercado'!$A$7:$F$25,4,0)-1)</f>
        <v/>
      </c>
      <c r="K124" s="290" t="str">
        <f>IF($E124="","",$G124/VLOOKUP($E124,'Data Mercado'!$A$7:$F$25,5,0)-1)</f>
        <v/>
      </c>
      <c r="L124" s="290" t="str">
        <f>IF($E124="","",$G124/VLOOKUP($E124,'Data Mercado'!$A$7:$F$25,6,0)-1)</f>
        <v/>
      </c>
    </row>
    <row r="125" spans="1:12" ht="19" customHeight="1">
      <c r="A125" s="173"/>
      <c r="B125" s="231"/>
      <c r="C125" s="174"/>
      <c r="D125" s="174"/>
      <c r="E125" s="285"/>
      <c r="F125" s="287"/>
      <c r="G125" s="288"/>
      <c r="H125" s="290" t="str">
        <f>IF($E125="","",$G125/VLOOKUP($E125,'Data Mercado'!$A$7:$F$25,2,0)-1)</f>
        <v/>
      </c>
      <c r="I125" s="290" t="str">
        <f>IF($E125="","",$G125/VLOOKUP($E125,'Data Mercado'!$A$7:$F$25,3,0)-1)</f>
        <v/>
      </c>
      <c r="J125" s="290" t="str">
        <f>IF($E125="","",$G125/VLOOKUP($E125,'Data Mercado'!$A$7:$F$25,4,0)-1)</f>
        <v/>
      </c>
      <c r="K125" s="290" t="str">
        <f>IF($E125="","",$G125/VLOOKUP($E125,'Data Mercado'!$A$7:$F$25,5,0)-1)</f>
        <v/>
      </c>
      <c r="L125" s="290" t="str">
        <f>IF($E125="","",$G125/VLOOKUP($E125,'Data Mercado'!$A$7:$F$25,6,0)-1)</f>
        <v/>
      </c>
    </row>
    <row r="126" spans="1:12" ht="19" customHeight="1">
      <c r="A126" s="173"/>
      <c r="B126" s="231"/>
      <c r="C126" s="174"/>
      <c r="D126" s="174"/>
      <c r="E126" s="285"/>
      <c r="F126" s="287"/>
      <c r="G126" s="288"/>
      <c r="H126" s="290" t="str">
        <f>IF($E126="","",$G126/VLOOKUP($E126,'Data Mercado'!$A$7:$F$25,2,0)-1)</f>
        <v/>
      </c>
      <c r="I126" s="290" t="str">
        <f>IF($E126="","",$G126/VLOOKUP($E126,'Data Mercado'!$A$7:$F$25,3,0)-1)</f>
        <v/>
      </c>
      <c r="J126" s="290" t="str">
        <f>IF($E126="","",$G126/VLOOKUP($E126,'Data Mercado'!$A$7:$F$25,4,0)-1)</f>
        <v/>
      </c>
      <c r="K126" s="290" t="str">
        <f>IF($E126="","",$G126/VLOOKUP($E126,'Data Mercado'!$A$7:$F$25,5,0)-1)</f>
        <v/>
      </c>
      <c r="L126" s="290" t="str">
        <f>IF($E126="","",$G126/VLOOKUP($E126,'Data Mercado'!$A$7:$F$25,6,0)-1)</f>
        <v/>
      </c>
    </row>
    <row r="127" spans="1:12" ht="19" customHeight="1">
      <c r="A127" s="173"/>
      <c r="B127" s="231"/>
      <c r="C127" s="174"/>
      <c r="D127" s="174"/>
      <c r="E127" s="285"/>
      <c r="F127" s="287"/>
      <c r="G127" s="288"/>
      <c r="H127" s="290" t="str">
        <f>IF($E127="","",$G127/VLOOKUP($E127,'Data Mercado'!$A$7:$F$25,2,0)-1)</f>
        <v/>
      </c>
      <c r="I127" s="290" t="str">
        <f>IF($E127="","",$G127/VLOOKUP($E127,'Data Mercado'!$A$7:$F$25,3,0)-1)</f>
        <v/>
      </c>
      <c r="J127" s="290" t="str">
        <f>IF($E127="","",$G127/VLOOKUP($E127,'Data Mercado'!$A$7:$F$25,4,0)-1)</f>
        <v/>
      </c>
      <c r="K127" s="290" t="str">
        <f>IF($E127="","",$G127/VLOOKUP($E127,'Data Mercado'!$A$7:$F$25,5,0)-1)</f>
        <v/>
      </c>
      <c r="L127" s="290" t="str">
        <f>IF($E127="","",$G127/VLOOKUP($E127,'Data Mercado'!$A$7:$F$25,6,0)-1)</f>
        <v/>
      </c>
    </row>
    <row r="128" spans="1:12" ht="19" customHeight="1">
      <c r="A128" s="173"/>
      <c r="B128" s="231"/>
      <c r="C128" s="174"/>
      <c r="D128" s="174"/>
      <c r="E128" s="285"/>
      <c r="F128" s="287"/>
      <c r="G128" s="288"/>
      <c r="H128" s="290" t="str">
        <f>IF($E128="","",$G128/VLOOKUP($E128,'Data Mercado'!$A$7:$F$25,2,0)-1)</f>
        <v/>
      </c>
      <c r="I128" s="290" t="str">
        <f>IF($E128="","",$G128/VLOOKUP($E128,'Data Mercado'!$A$7:$F$25,3,0)-1)</f>
        <v/>
      </c>
      <c r="J128" s="290" t="str">
        <f>IF($E128="","",$G128/VLOOKUP($E128,'Data Mercado'!$A$7:$F$25,4,0)-1)</f>
        <v/>
      </c>
      <c r="K128" s="290" t="str">
        <f>IF($E128="","",$G128/VLOOKUP($E128,'Data Mercado'!$A$7:$F$25,5,0)-1)</f>
        <v/>
      </c>
      <c r="L128" s="290" t="str">
        <f>IF($E128="","",$G128/VLOOKUP($E128,'Data Mercado'!$A$7:$F$25,6,0)-1)</f>
        <v/>
      </c>
    </row>
    <row r="129" spans="1:12" ht="19" customHeight="1">
      <c r="A129" s="173"/>
      <c r="B129" s="231"/>
      <c r="C129" s="174"/>
      <c r="D129" s="174"/>
      <c r="E129" s="285"/>
      <c r="F129" s="287"/>
      <c r="G129" s="288"/>
      <c r="H129" s="290" t="str">
        <f>IF($E129="","",$G129/VLOOKUP($E129,'Data Mercado'!$A$7:$F$25,2,0)-1)</f>
        <v/>
      </c>
      <c r="I129" s="290" t="str">
        <f>IF($E129="","",$G129/VLOOKUP($E129,'Data Mercado'!$A$7:$F$25,3,0)-1)</f>
        <v/>
      </c>
      <c r="J129" s="290" t="str">
        <f>IF($E129="","",$G129/VLOOKUP($E129,'Data Mercado'!$A$7:$F$25,4,0)-1)</f>
        <v/>
      </c>
      <c r="K129" s="290" t="str">
        <f>IF($E129="","",$G129/VLOOKUP($E129,'Data Mercado'!$A$7:$F$25,5,0)-1)</f>
        <v/>
      </c>
      <c r="L129" s="290" t="str">
        <f>IF($E129="","",$G129/VLOOKUP($E129,'Data Mercado'!$A$7:$F$25,6,0)-1)</f>
        <v/>
      </c>
    </row>
    <row r="130" spans="1:12" ht="19" customHeight="1">
      <c r="A130" s="173"/>
      <c r="B130" s="231"/>
      <c r="C130" s="174"/>
      <c r="D130" s="174"/>
      <c r="E130" s="285"/>
      <c r="F130" s="287"/>
      <c r="G130" s="288"/>
      <c r="H130" s="290" t="str">
        <f>IF($E130="","",$G130/VLOOKUP($E130,'Data Mercado'!$A$7:$F$25,2,0)-1)</f>
        <v/>
      </c>
      <c r="I130" s="290" t="str">
        <f>IF($E130="","",$G130/VLOOKUP($E130,'Data Mercado'!$A$7:$F$25,3,0)-1)</f>
        <v/>
      </c>
      <c r="J130" s="290" t="str">
        <f>IF($E130="","",$G130/VLOOKUP($E130,'Data Mercado'!$A$7:$F$25,4,0)-1)</f>
        <v/>
      </c>
      <c r="K130" s="290" t="str">
        <f>IF($E130="","",$G130/VLOOKUP($E130,'Data Mercado'!$A$7:$F$25,5,0)-1)</f>
        <v/>
      </c>
      <c r="L130" s="290" t="str">
        <f>IF($E130="","",$G130/VLOOKUP($E130,'Data Mercado'!$A$7:$F$25,6,0)-1)</f>
        <v/>
      </c>
    </row>
    <row r="131" spans="1:12" ht="19" customHeight="1">
      <c r="A131" s="173"/>
      <c r="B131" s="231"/>
      <c r="C131" s="174"/>
      <c r="D131" s="174"/>
      <c r="E131" s="285"/>
      <c r="F131" s="287"/>
      <c r="G131" s="288"/>
      <c r="H131" s="290" t="str">
        <f>IF($E131="","",$G131/VLOOKUP($E131,'Data Mercado'!$A$7:$F$25,2,0)-1)</f>
        <v/>
      </c>
      <c r="I131" s="290" t="str">
        <f>IF($E131="","",$G131/VLOOKUP($E131,'Data Mercado'!$A$7:$F$25,3,0)-1)</f>
        <v/>
      </c>
      <c r="J131" s="290" t="str">
        <f>IF($E131="","",$G131/VLOOKUP($E131,'Data Mercado'!$A$7:$F$25,4,0)-1)</f>
        <v/>
      </c>
      <c r="K131" s="290" t="str">
        <f>IF($E131="","",$G131/VLOOKUP($E131,'Data Mercado'!$A$7:$F$25,5,0)-1)</f>
        <v/>
      </c>
      <c r="L131" s="290" t="str">
        <f>IF($E131="","",$G131/VLOOKUP($E131,'Data Mercado'!$A$7:$F$25,6,0)-1)</f>
        <v/>
      </c>
    </row>
    <row r="132" spans="1:12" ht="19" customHeight="1">
      <c r="A132" s="173"/>
      <c r="B132" s="231"/>
      <c r="C132" s="174"/>
      <c r="D132" s="174"/>
      <c r="E132" s="285"/>
      <c r="F132" s="287"/>
      <c r="G132" s="288"/>
      <c r="H132" s="290" t="str">
        <f>IF($E132="","",$G132/VLOOKUP($E132,'Data Mercado'!$A$7:$F$25,2,0)-1)</f>
        <v/>
      </c>
      <c r="I132" s="290" t="str">
        <f>IF($E132="","",$G132/VLOOKUP($E132,'Data Mercado'!$A$7:$F$25,3,0)-1)</f>
        <v/>
      </c>
      <c r="J132" s="290" t="str">
        <f>IF($E132="","",$G132/VLOOKUP($E132,'Data Mercado'!$A$7:$F$25,4,0)-1)</f>
        <v/>
      </c>
      <c r="K132" s="290" t="str">
        <f>IF($E132="","",$G132/VLOOKUP($E132,'Data Mercado'!$A$7:$F$25,5,0)-1)</f>
        <v/>
      </c>
      <c r="L132" s="290" t="str">
        <f>IF($E132="","",$G132/VLOOKUP($E132,'Data Mercado'!$A$7:$F$25,6,0)-1)</f>
        <v/>
      </c>
    </row>
    <row r="133" spans="1:12" ht="19" customHeight="1">
      <c r="A133" s="173"/>
      <c r="B133" s="231"/>
      <c r="C133" s="174"/>
      <c r="D133" s="174"/>
      <c r="E133" s="285"/>
      <c r="F133" s="287"/>
      <c r="G133" s="288"/>
      <c r="H133" s="290" t="str">
        <f>IF($E133="","",$G133/VLOOKUP($E133,'Data Mercado'!$A$7:$F$25,2,0)-1)</f>
        <v/>
      </c>
      <c r="I133" s="290" t="str">
        <f>IF($E133="","",$G133/VLOOKUP($E133,'Data Mercado'!$A$7:$F$25,3,0)-1)</f>
        <v/>
      </c>
      <c r="J133" s="290" t="str">
        <f>IF($E133="","",$G133/VLOOKUP($E133,'Data Mercado'!$A$7:$F$25,4,0)-1)</f>
        <v/>
      </c>
      <c r="K133" s="290" t="str">
        <f>IF($E133="","",$G133/VLOOKUP($E133,'Data Mercado'!$A$7:$F$25,5,0)-1)</f>
        <v/>
      </c>
      <c r="L133" s="290" t="str">
        <f>IF($E133="","",$G133/VLOOKUP($E133,'Data Mercado'!$A$7:$F$25,6,0)-1)</f>
        <v/>
      </c>
    </row>
    <row r="134" spans="1:12" ht="19" customHeight="1">
      <c r="A134" s="173"/>
      <c r="B134" s="231"/>
      <c r="C134" s="174"/>
      <c r="D134" s="174"/>
      <c r="E134" s="285"/>
      <c r="F134" s="287"/>
      <c r="G134" s="288"/>
      <c r="H134" s="290" t="str">
        <f>IF($E134="","",$G134/VLOOKUP($E134,'Data Mercado'!$A$7:$F$25,2,0)-1)</f>
        <v/>
      </c>
      <c r="I134" s="290" t="str">
        <f>IF($E134="","",$G134/VLOOKUP($E134,'Data Mercado'!$A$7:$F$25,3,0)-1)</f>
        <v/>
      </c>
      <c r="J134" s="290" t="str">
        <f>IF($E134="","",$G134/VLOOKUP($E134,'Data Mercado'!$A$7:$F$25,4,0)-1)</f>
        <v/>
      </c>
      <c r="K134" s="290" t="str">
        <f>IF($E134="","",$G134/VLOOKUP($E134,'Data Mercado'!$A$7:$F$25,5,0)-1)</f>
        <v/>
      </c>
      <c r="L134" s="290" t="str">
        <f>IF($E134="","",$G134/VLOOKUP($E134,'Data Mercado'!$A$7:$F$25,6,0)-1)</f>
        <v/>
      </c>
    </row>
    <row r="135" spans="1:12" ht="19" customHeight="1">
      <c r="A135" s="173"/>
      <c r="B135" s="231"/>
      <c r="C135" s="174"/>
      <c r="D135" s="174"/>
      <c r="E135" s="285"/>
      <c r="F135" s="287"/>
      <c r="G135" s="288"/>
      <c r="H135" s="290" t="str">
        <f>IF($E135="","",$G135/VLOOKUP($E135,'Data Mercado'!$A$7:$F$25,2,0)-1)</f>
        <v/>
      </c>
      <c r="I135" s="290" t="str">
        <f>IF($E135="","",$G135/VLOOKUP($E135,'Data Mercado'!$A$7:$F$25,3,0)-1)</f>
        <v/>
      </c>
      <c r="J135" s="290" t="str">
        <f>IF($E135="","",$G135/VLOOKUP($E135,'Data Mercado'!$A$7:$F$25,4,0)-1)</f>
        <v/>
      </c>
      <c r="K135" s="290" t="str">
        <f>IF($E135="","",$G135/VLOOKUP($E135,'Data Mercado'!$A$7:$F$25,5,0)-1)</f>
        <v/>
      </c>
      <c r="L135" s="290" t="str">
        <f>IF($E135="","",$G135/VLOOKUP($E135,'Data Mercado'!$A$7:$F$25,6,0)-1)</f>
        <v/>
      </c>
    </row>
    <row r="136" spans="1:12" ht="19" customHeight="1">
      <c r="A136" s="173"/>
      <c r="B136" s="231"/>
      <c r="C136" s="174"/>
      <c r="D136" s="174"/>
      <c r="E136" s="285"/>
      <c r="F136" s="287"/>
      <c r="G136" s="288"/>
      <c r="H136" s="290" t="str">
        <f>IF($E136="","",$G136/VLOOKUP($E136,'Data Mercado'!$A$7:$F$25,2,0)-1)</f>
        <v/>
      </c>
      <c r="I136" s="290" t="str">
        <f>IF($E136="","",$G136/VLOOKUP($E136,'Data Mercado'!$A$7:$F$25,3,0)-1)</f>
        <v/>
      </c>
      <c r="J136" s="290" t="str">
        <f>IF($E136="","",$G136/VLOOKUP($E136,'Data Mercado'!$A$7:$F$25,4,0)-1)</f>
        <v/>
      </c>
      <c r="K136" s="290" t="str">
        <f>IF($E136="","",$G136/VLOOKUP($E136,'Data Mercado'!$A$7:$F$25,5,0)-1)</f>
        <v/>
      </c>
      <c r="L136" s="290" t="str">
        <f>IF($E136="","",$G136/VLOOKUP($E136,'Data Mercado'!$A$7:$F$25,6,0)-1)</f>
        <v/>
      </c>
    </row>
    <row r="137" spans="1:12" ht="19" customHeight="1">
      <c r="A137" s="173"/>
      <c r="B137" s="231"/>
      <c r="C137" s="174"/>
      <c r="D137" s="174"/>
      <c r="E137" s="285"/>
      <c r="F137" s="287"/>
      <c r="G137" s="288"/>
      <c r="H137" s="290" t="str">
        <f>IF($E137="","",$G137/VLOOKUP($E137,'Data Mercado'!$A$7:$F$25,2,0)-1)</f>
        <v/>
      </c>
      <c r="I137" s="290" t="str">
        <f>IF($E137="","",$G137/VLOOKUP($E137,'Data Mercado'!$A$7:$F$25,3,0)-1)</f>
        <v/>
      </c>
      <c r="J137" s="290" t="str">
        <f>IF($E137="","",$G137/VLOOKUP($E137,'Data Mercado'!$A$7:$F$25,4,0)-1)</f>
        <v/>
      </c>
      <c r="K137" s="290" t="str">
        <f>IF($E137="","",$G137/VLOOKUP($E137,'Data Mercado'!$A$7:$F$25,5,0)-1)</f>
        <v/>
      </c>
      <c r="L137" s="290" t="str">
        <f>IF($E137="","",$G137/VLOOKUP($E137,'Data Mercado'!$A$7:$F$25,6,0)-1)</f>
        <v/>
      </c>
    </row>
    <row r="138" spans="1:12" ht="19" customHeight="1">
      <c r="A138" s="173"/>
      <c r="B138" s="231"/>
      <c r="C138" s="174"/>
      <c r="D138" s="174"/>
      <c r="E138" s="285"/>
      <c r="F138" s="287"/>
      <c r="G138" s="288"/>
      <c r="H138" s="290" t="str">
        <f>IF($E138="","",$G138/VLOOKUP($E138,'Data Mercado'!$A$7:$F$25,2,0)-1)</f>
        <v/>
      </c>
      <c r="I138" s="290" t="str">
        <f>IF($E138="","",$G138/VLOOKUP($E138,'Data Mercado'!$A$7:$F$25,3,0)-1)</f>
        <v/>
      </c>
      <c r="J138" s="290" t="str">
        <f>IF($E138="","",$G138/VLOOKUP($E138,'Data Mercado'!$A$7:$F$25,4,0)-1)</f>
        <v/>
      </c>
      <c r="K138" s="290" t="str">
        <f>IF($E138="","",$G138/VLOOKUP($E138,'Data Mercado'!$A$7:$F$25,5,0)-1)</f>
        <v/>
      </c>
      <c r="L138" s="290" t="str">
        <f>IF($E138="","",$G138/VLOOKUP($E138,'Data Mercado'!$A$7:$F$25,6,0)-1)</f>
        <v/>
      </c>
    </row>
    <row r="139" spans="1:12" ht="19" customHeight="1">
      <c r="A139" s="173"/>
      <c r="B139" s="231"/>
      <c r="C139" s="174"/>
      <c r="D139" s="174"/>
      <c r="E139" s="285"/>
      <c r="F139" s="287"/>
      <c r="G139" s="288"/>
      <c r="H139" s="290" t="str">
        <f>IF($E139="","",$G139/VLOOKUP($E139,'Data Mercado'!$A$7:$F$25,2,0)-1)</f>
        <v/>
      </c>
      <c r="I139" s="290" t="str">
        <f>IF($E139="","",$G139/VLOOKUP($E139,'Data Mercado'!$A$7:$F$25,3,0)-1)</f>
        <v/>
      </c>
      <c r="J139" s="290" t="str">
        <f>IF($E139="","",$G139/VLOOKUP($E139,'Data Mercado'!$A$7:$F$25,4,0)-1)</f>
        <v/>
      </c>
      <c r="K139" s="290" t="str">
        <f>IF($E139="","",$G139/VLOOKUP($E139,'Data Mercado'!$A$7:$F$25,5,0)-1)</f>
        <v/>
      </c>
      <c r="L139" s="290" t="str">
        <f>IF($E139="","",$G139/VLOOKUP($E139,'Data Mercado'!$A$7:$F$25,6,0)-1)</f>
        <v/>
      </c>
    </row>
    <row r="140" spans="1:12" ht="19" customHeight="1">
      <c r="A140" s="173"/>
      <c r="B140" s="231"/>
      <c r="C140" s="174"/>
      <c r="D140" s="174"/>
      <c r="E140" s="285"/>
      <c r="F140" s="287"/>
      <c r="G140" s="288"/>
      <c r="H140" s="290" t="str">
        <f>IF($E140="","",$G140/VLOOKUP($E140,'Data Mercado'!$A$7:$F$25,2,0)-1)</f>
        <v/>
      </c>
      <c r="I140" s="290" t="str">
        <f>IF($E140="","",$G140/VLOOKUP($E140,'Data Mercado'!$A$7:$F$25,3,0)-1)</f>
        <v/>
      </c>
      <c r="J140" s="290" t="str">
        <f>IF($E140="","",$G140/VLOOKUP($E140,'Data Mercado'!$A$7:$F$25,4,0)-1)</f>
        <v/>
      </c>
      <c r="K140" s="290" t="str">
        <f>IF($E140="","",$G140/VLOOKUP($E140,'Data Mercado'!$A$7:$F$25,5,0)-1)</f>
        <v/>
      </c>
      <c r="L140" s="290" t="str">
        <f>IF($E140="","",$G140/VLOOKUP($E140,'Data Mercado'!$A$7:$F$25,6,0)-1)</f>
        <v/>
      </c>
    </row>
    <row r="141" spans="1:12" ht="19" customHeight="1">
      <c r="A141" s="173"/>
      <c r="B141" s="231"/>
      <c r="C141" s="174"/>
      <c r="D141" s="174"/>
      <c r="E141" s="285"/>
      <c r="F141" s="287"/>
      <c r="G141" s="288"/>
      <c r="H141" s="290" t="str">
        <f>IF($E141="","",$G141/VLOOKUP($E141,'Data Mercado'!$A$7:$F$25,2,0)-1)</f>
        <v/>
      </c>
      <c r="I141" s="290" t="str">
        <f>IF($E141="","",$G141/VLOOKUP($E141,'Data Mercado'!$A$7:$F$25,3,0)-1)</f>
        <v/>
      </c>
      <c r="J141" s="290" t="str">
        <f>IF($E141="","",$G141/VLOOKUP($E141,'Data Mercado'!$A$7:$F$25,4,0)-1)</f>
        <v/>
      </c>
      <c r="K141" s="290" t="str">
        <f>IF($E141="","",$G141/VLOOKUP($E141,'Data Mercado'!$A$7:$F$25,5,0)-1)</f>
        <v/>
      </c>
      <c r="L141" s="290" t="str">
        <f>IF($E141="","",$G141/VLOOKUP($E141,'Data Mercado'!$A$7:$F$25,6,0)-1)</f>
        <v/>
      </c>
    </row>
    <row r="142" spans="1:12" ht="19" customHeight="1">
      <c r="A142" s="173"/>
      <c r="B142" s="231"/>
      <c r="C142" s="174"/>
      <c r="D142" s="174"/>
      <c r="E142" s="285"/>
      <c r="F142" s="287"/>
      <c r="G142" s="288"/>
      <c r="H142" s="290" t="str">
        <f>IF($E142="","",$G142/VLOOKUP($E142,'Data Mercado'!$A$7:$F$25,2,0)-1)</f>
        <v/>
      </c>
      <c r="I142" s="290" t="str">
        <f>IF($E142="","",$G142/VLOOKUP($E142,'Data Mercado'!$A$7:$F$25,3,0)-1)</f>
        <v/>
      </c>
      <c r="J142" s="290" t="str">
        <f>IF($E142="","",$G142/VLOOKUP($E142,'Data Mercado'!$A$7:$F$25,4,0)-1)</f>
        <v/>
      </c>
      <c r="K142" s="290" t="str">
        <f>IF($E142="","",$G142/VLOOKUP($E142,'Data Mercado'!$A$7:$F$25,5,0)-1)</f>
        <v/>
      </c>
      <c r="L142" s="290" t="str">
        <f>IF($E142="","",$G142/VLOOKUP($E142,'Data Mercado'!$A$7:$F$25,6,0)-1)</f>
        <v/>
      </c>
    </row>
    <row r="143" spans="1:12" ht="19" customHeight="1">
      <c r="A143" s="173"/>
      <c r="B143" s="231"/>
      <c r="C143" s="174"/>
      <c r="D143" s="174"/>
      <c r="E143" s="285"/>
      <c r="F143" s="287"/>
      <c r="G143" s="288"/>
      <c r="H143" s="290" t="str">
        <f>IF($E143="","",$G143/VLOOKUP($E143,'Data Mercado'!$A$7:$F$25,2,0)-1)</f>
        <v/>
      </c>
      <c r="I143" s="290" t="str">
        <f>IF($E143="","",$G143/VLOOKUP($E143,'Data Mercado'!$A$7:$F$25,3,0)-1)</f>
        <v/>
      </c>
      <c r="J143" s="290" t="str">
        <f>IF($E143="","",$G143/VLOOKUP($E143,'Data Mercado'!$A$7:$F$25,4,0)-1)</f>
        <v/>
      </c>
      <c r="K143" s="290" t="str">
        <f>IF($E143="","",$G143/VLOOKUP($E143,'Data Mercado'!$A$7:$F$25,5,0)-1)</f>
        <v/>
      </c>
      <c r="L143" s="290" t="str">
        <f>IF($E143="","",$G143/VLOOKUP($E143,'Data Mercado'!$A$7:$F$25,6,0)-1)</f>
        <v/>
      </c>
    </row>
    <row r="144" spans="1:12" ht="19" customHeight="1">
      <c r="A144" s="173"/>
      <c r="B144" s="231"/>
      <c r="C144" s="174"/>
      <c r="D144" s="174"/>
      <c r="E144" s="285"/>
      <c r="F144" s="287"/>
      <c r="G144" s="288"/>
      <c r="H144" s="290" t="str">
        <f>IF($E144="","",$G144/VLOOKUP($E144,'Data Mercado'!$A$7:$F$25,2,0)-1)</f>
        <v/>
      </c>
      <c r="I144" s="290" t="str">
        <f>IF($E144="","",$G144/VLOOKUP($E144,'Data Mercado'!$A$7:$F$25,3,0)-1)</f>
        <v/>
      </c>
      <c r="J144" s="290" t="str">
        <f>IF($E144="","",$G144/VLOOKUP($E144,'Data Mercado'!$A$7:$F$25,4,0)-1)</f>
        <v/>
      </c>
      <c r="K144" s="290" t="str">
        <f>IF($E144="","",$G144/VLOOKUP($E144,'Data Mercado'!$A$7:$F$25,5,0)-1)</f>
        <v/>
      </c>
      <c r="L144" s="290" t="str">
        <f>IF($E144="","",$G144/VLOOKUP($E144,'Data Mercado'!$A$7:$F$25,6,0)-1)</f>
        <v/>
      </c>
    </row>
    <row r="145" spans="1:12" ht="19" customHeight="1">
      <c r="A145" s="173"/>
      <c r="B145" s="231"/>
      <c r="C145" s="174"/>
      <c r="D145" s="174"/>
      <c r="E145" s="285"/>
      <c r="F145" s="287"/>
      <c r="G145" s="288"/>
      <c r="H145" s="290" t="str">
        <f>IF($E145="","",$G145/VLOOKUP($E145,'Data Mercado'!$A$7:$F$25,2,0)-1)</f>
        <v/>
      </c>
      <c r="I145" s="290" t="str">
        <f>IF($E145="","",$G145/VLOOKUP($E145,'Data Mercado'!$A$7:$F$25,3,0)-1)</f>
        <v/>
      </c>
      <c r="J145" s="290" t="str">
        <f>IF($E145="","",$G145/VLOOKUP($E145,'Data Mercado'!$A$7:$F$25,4,0)-1)</f>
        <v/>
      </c>
      <c r="K145" s="290" t="str">
        <f>IF($E145="","",$G145/VLOOKUP($E145,'Data Mercado'!$A$7:$F$25,5,0)-1)</f>
        <v/>
      </c>
      <c r="L145" s="290" t="str">
        <f>IF($E145="","",$G145/VLOOKUP($E145,'Data Mercado'!$A$7:$F$25,6,0)-1)</f>
        <v/>
      </c>
    </row>
    <row r="146" spans="1:12" ht="19" customHeight="1">
      <c r="A146" s="173"/>
      <c r="B146" s="231"/>
      <c r="C146" s="174"/>
      <c r="D146" s="174"/>
      <c r="E146" s="285"/>
      <c r="F146" s="287"/>
      <c r="G146" s="288"/>
      <c r="H146" s="290" t="str">
        <f>IF($E146="","",$G146/VLOOKUP($E146,'Data Mercado'!$A$7:$F$25,2,0)-1)</f>
        <v/>
      </c>
      <c r="I146" s="290" t="str">
        <f>IF($E146="","",$G146/VLOOKUP($E146,'Data Mercado'!$A$7:$F$25,3,0)-1)</f>
        <v/>
      </c>
      <c r="J146" s="290" t="str">
        <f>IF($E146="","",$G146/VLOOKUP($E146,'Data Mercado'!$A$7:$F$25,4,0)-1)</f>
        <v/>
      </c>
      <c r="K146" s="290" t="str">
        <f>IF($E146="","",$G146/VLOOKUP($E146,'Data Mercado'!$A$7:$F$25,5,0)-1)</f>
        <v/>
      </c>
      <c r="L146" s="290" t="str">
        <f>IF($E146="","",$G146/VLOOKUP($E146,'Data Mercado'!$A$7:$F$25,6,0)-1)</f>
        <v/>
      </c>
    </row>
    <row r="147" spans="1:12" ht="19" customHeight="1">
      <c r="A147" s="173"/>
      <c r="B147" s="231"/>
      <c r="C147" s="174"/>
      <c r="D147" s="174"/>
      <c r="E147" s="285"/>
      <c r="F147" s="287"/>
      <c r="G147" s="288"/>
      <c r="H147" s="290" t="str">
        <f>IF($E147="","",$G147/VLOOKUP($E147,'Data Mercado'!$A$7:$F$25,2,0)-1)</f>
        <v/>
      </c>
      <c r="I147" s="290" t="str">
        <f>IF($E147="","",$G147/VLOOKUP($E147,'Data Mercado'!$A$7:$F$25,3,0)-1)</f>
        <v/>
      </c>
      <c r="J147" s="290" t="str">
        <f>IF($E147="","",$G147/VLOOKUP($E147,'Data Mercado'!$A$7:$F$25,4,0)-1)</f>
        <v/>
      </c>
      <c r="K147" s="290" t="str">
        <f>IF($E147="","",$G147/VLOOKUP($E147,'Data Mercado'!$A$7:$F$25,5,0)-1)</f>
        <v/>
      </c>
      <c r="L147" s="290" t="str">
        <f>IF($E147="","",$G147/VLOOKUP($E147,'Data Mercado'!$A$7:$F$25,6,0)-1)</f>
        <v/>
      </c>
    </row>
    <row r="148" spans="1:12" ht="19" customHeight="1">
      <c r="A148" s="173"/>
      <c r="B148" s="231"/>
      <c r="C148" s="174"/>
      <c r="D148" s="174"/>
      <c r="E148" s="285"/>
      <c r="F148" s="287"/>
      <c r="G148" s="288"/>
      <c r="H148" s="290" t="str">
        <f>IF($E148="","",$G148/VLOOKUP($E148,'Data Mercado'!$A$7:$F$25,2,0)-1)</f>
        <v/>
      </c>
      <c r="I148" s="290" t="str">
        <f>IF($E148="","",$G148/VLOOKUP($E148,'Data Mercado'!$A$7:$F$25,3,0)-1)</f>
        <v/>
      </c>
      <c r="J148" s="290" t="str">
        <f>IF($E148="","",$G148/VLOOKUP($E148,'Data Mercado'!$A$7:$F$25,4,0)-1)</f>
        <v/>
      </c>
      <c r="K148" s="290" t="str">
        <f>IF($E148="","",$G148/VLOOKUP($E148,'Data Mercado'!$A$7:$F$25,5,0)-1)</f>
        <v/>
      </c>
      <c r="L148" s="290" t="str">
        <f>IF($E148="","",$G148/VLOOKUP($E148,'Data Mercado'!$A$7:$F$25,6,0)-1)</f>
        <v/>
      </c>
    </row>
    <row r="149" spans="1:12" ht="19" customHeight="1">
      <c r="A149" s="173"/>
      <c r="B149" s="231"/>
      <c r="C149" s="174"/>
      <c r="D149" s="174"/>
      <c r="E149" s="285"/>
      <c r="F149" s="287"/>
      <c r="G149" s="288"/>
      <c r="H149" s="290" t="str">
        <f>IF($E149="","",$G149/VLOOKUP($E149,'Data Mercado'!$A$7:$F$25,2,0)-1)</f>
        <v/>
      </c>
      <c r="I149" s="290" t="str">
        <f>IF($E149="","",$G149/VLOOKUP($E149,'Data Mercado'!$A$7:$F$25,3,0)-1)</f>
        <v/>
      </c>
      <c r="J149" s="290" t="str">
        <f>IF($E149="","",$G149/VLOOKUP($E149,'Data Mercado'!$A$7:$F$25,4,0)-1)</f>
        <v/>
      </c>
      <c r="K149" s="290" t="str">
        <f>IF($E149="","",$G149/VLOOKUP($E149,'Data Mercado'!$A$7:$F$25,5,0)-1)</f>
        <v/>
      </c>
      <c r="L149" s="290" t="str">
        <f>IF($E149="","",$G149/VLOOKUP($E149,'Data Mercado'!$A$7:$F$25,6,0)-1)</f>
        <v/>
      </c>
    </row>
    <row r="150" spans="1:12" ht="19" customHeight="1">
      <c r="A150" s="173"/>
      <c r="B150" s="231"/>
      <c r="C150" s="174"/>
      <c r="D150" s="174"/>
      <c r="E150" s="285"/>
      <c r="F150" s="287"/>
      <c r="G150" s="288"/>
      <c r="H150" s="290" t="str">
        <f>IF($E150="","",$G150/VLOOKUP($E150,'Data Mercado'!$A$7:$F$25,2,0)-1)</f>
        <v/>
      </c>
      <c r="I150" s="290" t="str">
        <f>IF($E150="","",$G150/VLOOKUP($E150,'Data Mercado'!$A$7:$F$25,3,0)-1)</f>
        <v/>
      </c>
      <c r="J150" s="290" t="str">
        <f>IF($E150="","",$G150/VLOOKUP($E150,'Data Mercado'!$A$7:$F$25,4,0)-1)</f>
        <v/>
      </c>
      <c r="K150" s="290" t="str">
        <f>IF($E150="","",$G150/VLOOKUP($E150,'Data Mercado'!$A$7:$F$25,5,0)-1)</f>
        <v/>
      </c>
      <c r="L150" s="290" t="str">
        <f>IF($E150="","",$G150/VLOOKUP($E150,'Data Mercado'!$A$7:$F$25,6,0)-1)</f>
        <v/>
      </c>
    </row>
    <row r="151" spans="1:12" ht="19" customHeight="1">
      <c r="A151" s="173"/>
      <c r="B151" s="231"/>
      <c r="C151" s="174"/>
      <c r="D151" s="174"/>
      <c r="E151" s="285"/>
      <c r="F151" s="287"/>
      <c r="G151" s="288"/>
      <c r="H151" s="290" t="str">
        <f>IF($E151="","",$G151/VLOOKUP($E151,'Data Mercado'!$A$7:$F$25,2,0)-1)</f>
        <v/>
      </c>
      <c r="I151" s="290" t="str">
        <f>IF($E151="","",$G151/VLOOKUP($E151,'Data Mercado'!$A$7:$F$25,3,0)-1)</f>
        <v/>
      </c>
      <c r="J151" s="290" t="str">
        <f>IF($E151="","",$G151/VLOOKUP($E151,'Data Mercado'!$A$7:$F$25,4,0)-1)</f>
        <v/>
      </c>
      <c r="K151" s="290" t="str">
        <f>IF($E151="","",$G151/VLOOKUP($E151,'Data Mercado'!$A$7:$F$25,5,0)-1)</f>
        <v/>
      </c>
      <c r="L151" s="290" t="str">
        <f>IF($E151="","",$G151/VLOOKUP($E151,'Data Mercado'!$A$7:$F$25,6,0)-1)</f>
        <v/>
      </c>
    </row>
    <row r="152" spans="1:12" ht="19" customHeight="1">
      <c r="A152" s="173"/>
      <c r="B152" s="231"/>
      <c r="C152" s="174"/>
      <c r="D152" s="174"/>
      <c r="E152" s="285"/>
      <c r="F152" s="287"/>
      <c r="G152" s="288"/>
      <c r="H152" s="290" t="str">
        <f>IF($E152="","",$G152/VLOOKUP($E152,'Data Mercado'!$A$7:$F$25,2,0)-1)</f>
        <v/>
      </c>
      <c r="I152" s="290" t="str">
        <f>IF($E152="","",$G152/VLOOKUP($E152,'Data Mercado'!$A$7:$F$25,3,0)-1)</f>
        <v/>
      </c>
      <c r="J152" s="290" t="str">
        <f>IF($E152="","",$G152/VLOOKUP($E152,'Data Mercado'!$A$7:$F$25,4,0)-1)</f>
        <v/>
      </c>
      <c r="K152" s="290" t="str">
        <f>IF($E152="","",$G152/VLOOKUP($E152,'Data Mercado'!$A$7:$F$25,5,0)-1)</f>
        <v/>
      </c>
      <c r="L152" s="290" t="str">
        <f>IF($E152="","",$G152/VLOOKUP($E152,'Data Mercado'!$A$7:$F$25,6,0)-1)</f>
        <v/>
      </c>
    </row>
    <row r="153" spans="1:12" ht="19" customHeight="1">
      <c r="A153" s="173"/>
      <c r="B153" s="231"/>
      <c r="C153" s="174"/>
      <c r="D153" s="174"/>
      <c r="E153" s="285"/>
      <c r="F153" s="287"/>
      <c r="G153" s="288"/>
      <c r="H153" s="290" t="str">
        <f>IF($E153="","",$G153/VLOOKUP($E153,'Data Mercado'!$A$7:$F$25,2,0)-1)</f>
        <v/>
      </c>
      <c r="I153" s="290" t="str">
        <f>IF($E153="","",$G153/VLOOKUP($E153,'Data Mercado'!$A$7:$F$25,3,0)-1)</f>
        <v/>
      </c>
      <c r="J153" s="290" t="str">
        <f>IF($E153="","",$G153/VLOOKUP($E153,'Data Mercado'!$A$7:$F$25,4,0)-1)</f>
        <v/>
      </c>
      <c r="K153" s="290" t="str">
        <f>IF($E153="","",$G153/VLOOKUP($E153,'Data Mercado'!$A$7:$F$25,5,0)-1)</f>
        <v/>
      </c>
      <c r="L153" s="290" t="str">
        <f>IF($E153="","",$G153/VLOOKUP($E153,'Data Mercado'!$A$7:$F$25,6,0)-1)</f>
        <v/>
      </c>
    </row>
    <row r="154" spans="1:12" ht="19" customHeight="1">
      <c r="A154" s="173"/>
      <c r="B154" s="231"/>
      <c r="C154" s="174"/>
      <c r="D154" s="174"/>
      <c r="E154" s="285"/>
      <c r="F154" s="287"/>
      <c r="G154" s="288"/>
      <c r="H154" s="290" t="str">
        <f>IF($E154="","",$G154/VLOOKUP($E154,'Data Mercado'!$A$7:$F$25,2,0)-1)</f>
        <v/>
      </c>
      <c r="I154" s="290" t="str">
        <f>IF($E154="","",$G154/VLOOKUP($E154,'Data Mercado'!$A$7:$F$25,3,0)-1)</f>
        <v/>
      </c>
      <c r="J154" s="290" t="str">
        <f>IF($E154="","",$G154/VLOOKUP($E154,'Data Mercado'!$A$7:$F$25,4,0)-1)</f>
        <v/>
      </c>
      <c r="K154" s="290" t="str">
        <f>IF($E154="","",$G154/VLOOKUP($E154,'Data Mercado'!$A$7:$F$25,5,0)-1)</f>
        <v/>
      </c>
      <c r="L154" s="290" t="str">
        <f>IF($E154="","",$G154/VLOOKUP($E154,'Data Mercado'!$A$7:$F$25,6,0)-1)</f>
        <v/>
      </c>
    </row>
    <row r="155" spans="1:12" ht="19" customHeight="1">
      <c r="A155" s="173"/>
      <c r="B155" s="231"/>
      <c r="C155" s="174"/>
      <c r="D155" s="174"/>
      <c r="E155" s="285"/>
      <c r="F155" s="287"/>
      <c r="G155" s="288"/>
      <c r="H155" s="290" t="str">
        <f>IF($E155="","",$G155/VLOOKUP($E155,'Data Mercado'!$A$7:$F$25,2,0)-1)</f>
        <v/>
      </c>
      <c r="I155" s="290" t="str">
        <f>IF($E155="","",$G155/VLOOKUP($E155,'Data Mercado'!$A$7:$F$25,3,0)-1)</f>
        <v/>
      </c>
      <c r="J155" s="290" t="str">
        <f>IF($E155="","",$G155/VLOOKUP($E155,'Data Mercado'!$A$7:$F$25,4,0)-1)</f>
        <v/>
      </c>
      <c r="K155" s="290" t="str">
        <f>IF($E155="","",$G155/VLOOKUP($E155,'Data Mercado'!$A$7:$F$25,5,0)-1)</f>
        <v/>
      </c>
      <c r="L155" s="290" t="str">
        <f>IF($E155="","",$G155/VLOOKUP($E155,'Data Mercado'!$A$7:$F$25,6,0)-1)</f>
        <v/>
      </c>
    </row>
    <row r="156" spans="1:12" ht="19" customHeight="1">
      <c r="A156" s="173"/>
      <c r="B156" s="231"/>
      <c r="C156" s="174"/>
      <c r="D156" s="174"/>
      <c r="E156" s="285"/>
      <c r="F156" s="287"/>
      <c r="G156" s="288"/>
      <c r="H156" s="290" t="str">
        <f>IF($E156="","",$G156/VLOOKUP($E156,'Data Mercado'!$A$7:$F$25,2,0)-1)</f>
        <v/>
      </c>
      <c r="I156" s="290" t="str">
        <f>IF($E156="","",$G156/VLOOKUP($E156,'Data Mercado'!$A$7:$F$25,3,0)-1)</f>
        <v/>
      </c>
      <c r="J156" s="290" t="str">
        <f>IF($E156="","",$G156/VLOOKUP($E156,'Data Mercado'!$A$7:$F$25,4,0)-1)</f>
        <v/>
      </c>
      <c r="K156" s="290" t="str">
        <f>IF($E156="","",$G156/VLOOKUP($E156,'Data Mercado'!$A$7:$F$25,5,0)-1)</f>
        <v/>
      </c>
      <c r="L156" s="290" t="str">
        <f>IF($E156="","",$G156/VLOOKUP($E156,'Data Mercado'!$A$7:$F$25,6,0)-1)</f>
        <v/>
      </c>
    </row>
    <row r="157" spans="1:12" ht="19" customHeight="1">
      <c r="A157" s="173"/>
      <c r="B157" s="231"/>
      <c r="C157" s="174"/>
      <c r="D157" s="174"/>
      <c r="E157" s="285"/>
      <c r="F157" s="287"/>
      <c r="G157" s="288"/>
      <c r="H157" s="290" t="str">
        <f>IF($E157="","",$G157/VLOOKUP($E157,'Data Mercado'!$A$7:$F$25,2,0)-1)</f>
        <v/>
      </c>
      <c r="I157" s="290" t="str">
        <f>IF($E157="","",$G157/VLOOKUP($E157,'Data Mercado'!$A$7:$F$25,3,0)-1)</f>
        <v/>
      </c>
      <c r="J157" s="290" t="str">
        <f>IF($E157="","",$G157/VLOOKUP($E157,'Data Mercado'!$A$7:$F$25,4,0)-1)</f>
        <v/>
      </c>
      <c r="K157" s="290" t="str">
        <f>IF($E157="","",$G157/VLOOKUP($E157,'Data Mercado'!$A$7:$F$25,5,0)-1)</f>
        <v/>
      </c>
      <c r="L157" s="290" t="str">
        <f>IF($E157="","",$G157/VLOOKUP($E157,'Data Mercado'!$A$7:$F$25,6,0)-1)</f>
        <v/>
      </c>
    </row>
    <row r="158" spans="1:12" ht="19" customHeight="1">
      <c r="A158" s="173"/>
      <c r="B158" s="231"/>
      <c r="C158" s="174"/>
      <c r="D158" s="174"/>
      <c r="E158" s="285"/>
      <c r="F158" s="287"/>
      <c r="G158" s="288"/>
      <c r="H158" s="290" t="str">
        <f>IF($E158="","",$G158/VLOOKUP($E158,'Data Mercado'!$A$7:$F$25,2,0)-1)</f>
        <v/>
      </c>
      <c r="I158" s="290" t="str">
        <f>IF($E158="","",$G158/VLOOKUP($E158,'Data Mercado'!$A$7:$F$25,3,0)-1)</f>
        <v/>
      </c>
      <c r="J158" s="290" t="str">
        <f>IF($E158="","",$G158/VLOOKUP($E158,'Data Mercado'!$A$7:$F$25,4,0)-1)</f>
        <v/>
      </c>
      <c r="K158" s="290" t="str">
        <f>IF($E158="","",$G158/VLOOKUP($E158,'Data Mercado'!$A$7:$F$25,5,0)-1)</f>
        <v/>
      </c>
      <c r="L158" s="290" t="str">
        <f>IF($E158="","",$G158/VLOOKUP($E158,'Data Mercado'!$A$7:$F$25,6,0)-1)</f>
        <v/>
      </c>
    </row>
    <row r="159" spans="1:12" ht="19" customHeight="1">
      <c r="A159" s="173"/>
      <c r="B159" s="231"/>
      <c r="C159" s="174"/>
      <c r="D159" s="174"/>
      <c r="E159" s="285"/>
      <c r="F159" s="287"/>
      <c r="G159" s="288"/>
      <c r="H159" s="290" t="str">
        <f>IF($E159="","",$G159/VLOOKUP($E159,'Data Mercado'!$A$7:$F$25,2,0)-1)</f>
        <v/>
      </c>
      <c r="I159" s="290" t="str">
        <f>IF($E159="","",$G159/VLOOKUP($E159,'Data Mercado'!$A$7:$F$25,3,0)-1)</f>
        <v/>
      </c>
      <c r="J159" s="290" t="str">
        <f>IF($E159="","",$G159/VLOOKUP($E159,'Data Mercado'!$A$7:$F$25,4,0)-1)</f>
        <v/>
      </c>
      <c r="K159" s="290" t="str">
        <f>IF($E159="","",$G159/VLOOKUP($E159,'Data Mercado'!$A$7:$F$25,5,0)-1)</f>
        <v/>
      </c>
      <c r="L159" s="290" t="str">
        <f>IF($E159="","",$G159/VLOOKUP($E159,'Data Mercado'!$A$7:$F$25,6,0)-1)</f>
        <v/>
      </c>
    </row>
    <row r="160" spans="1:12" ht="19" customHeight="1">
      <c r="A160" s="173"/>
      <c r="B160" s="231"/>
      <c r="C160" s="174"/>
      <c r="D160" s="174"/>
      <c r="E160" s="285"/>
      <c r="F160" s="287"/>
      <c r="G160" s="288"/>
      <c r="H160" s="290" t="str">
        <f>IF($E160="","",$G160/VLOOKUP($E160,'Data Mercado'!$A$7:$F$25,2,0)-1)</f>
        <v/>
      </c>
      <c r="I160" s="290" t="str">
        <f>IF($E160="","",$G160/VLOOKUP($E160,'Data Mercado'!$A$7:$F$25,3,0)-1)</f>
        <v/>
      </c>
      <c r="J160" s="290" t="str">
        <f>IF($E160="","",$G160/VLOOKUP($E160,'Data Mercado'!$A$7:$F$25,4,0)-1)</f>
        <v/>
      </c>
      <c r="K160" s="290" t="str">
        <f>IF($E160="","",$G160/VLOOKUP($E160,'Data Mercado'!$A$7:$F$25,5,0)-1)</f>
        <v/>
      </c>
      <c r="L160" s="290" t="str">
        <f>IF($E160="","",$G160/VLOOKUP($E160,'Data Mercado'!$A$7:$F$25,6,0)-1)</f>
        <v/>
      </c>
    </row>
    <row r="161" spans="1:12" ht="19" customHeight="1">
      <c r="A161" s="173"/>
      <c r="B161" s="231"/>
      <c r="C161" s="174"/>
      <c r="D161" s="174"/>
      <c r="E161" s="285"/>
      <c r="F161" s="287"/>
      <c r="G161" s="288"/>
      <c r="H161" s="290" t="str">
        <f>IF($E161="","",$G161/VLOOKUP($E161,'Data Mercado'!$A$7:$F$25,2,0)-1)</f>
        <v/>
      </c>
      <c r="I161" s="290" t="str">
        <f>IF($E161="","",$G161/VLOOKUP($E161,'Data Mercado'!$A$7:$F$25,3,0)-1)</f>
        <v/>
      </c>
      <c r="J161" s="290" t="str">
        <f>IF($E161="","",$G161/VLOOKUP($E161,'Data Mercado'!$A$7:$F$25,4,0)-1)</f>
        <v/>
      </c>
      <c r="K161" s="290" t="str">
        <f>IF($E161="","",$G161/VLOOKUP($E161,'Data Mercado'!$A$7:$F$25,5,0)-1)</f>
        <v/>
      </c>
      <c r="L161" s="290" t="str">
        <f>IF($E161="","",$G161/VLOOKUP($E161,'Data Mercado'!$A$7:$F$25,6,0)-1)</f>
        <v/>
      </c>
    </row>
    <row r="162" spans="1:12" ht="19" customHeight="1">
      <c r="A162" s="173"/>
      <c r="B162" s="231"/>
      <c r="C162" s="174"/>
      <c r="D162" s="174"/>
      <c r="E162" s="285"/>
      <c r="F162" s="287"/>
      <c r="G162" s="288"/>
      <c r="H162" s="290" t="str">
        <f>IF($E162="","",$G162/VLOOKUP($E162,'Data Mercado'!$A$7:$F$25,2,0)-1)</f>
        <v/>
      </c>
      <c r="I162" s="290" t="str">
        <f>IF($E162="","",$G162/VLOOKUP($E162,'Data Mercado'!$A$7:$F$25,3,0)-1)</f>
        <v/>
      </c>
      <c r="J162" s="290" t="str">
        <f>IF($E162="","",$G162/VLOOKUP($E162,'Data Mercado'!$A$7:$F$25,4,0)-1)</f>
        <v/>
      </c>
      <c r="K162" s="290" t="str">
        <f>IF($E162="","",$G162/VLOOKUP($E162,'Data Mercado'!$A$7:$F$25,5,0)-1)</f>
        <v/>
      </c>
      <c r="L162" s="290" t="str">
        <f>IF($E162="","",$G162/VLOOKUP($E162,'Data Mercado'!$A$7:$F$25,6,0)-1)</f>
        <v/>
      </c>
    </row>
  </sheetData>
  <sheetProtection insertColumns="0" insertRows="0" autoFilter="0" pivotTables="0"/>
  <autoFilter ref="A12:L12" xr:uid="{4547506E-32D4-A249-83F4-D7786C4C3014}"/>
  <mergeCells count="15">
    <mergeCell ref="K11"/>
    <mergeCell ref="A10:A12"/>
    <mergeCell ref="B10:B12"/>
    <mergeCell ref="C10:C12"/>
    <mergeCell ref="D10:D12"/>
    <mergeCell ref="H10:L10"/>
    <mergeCell ref="L11"/>
    <mergeCell ref="E2:J3"/>
    <mergeCell ref="E10:E12"/>
    <mergeCell ref="F10:F12"/>
    <mergeCell ref="G10:G12"/>
    <mergeCell ref="A4:B4"/>
    <mergeCell ref="H11"/>
    <mergeCell ref="I11"/>
    <mergeCell ref="J11"/>
  </mergeCells>
  <conditionalFormatting sqref="A8:A9">
    <cfRule type="duplicateValues" dxfId="9" priority="8"/>
  </conditionalFormatting>
  <conditionalFormatting sqref="H13:L162">
    <cfRule type="expression" dxfId="8" priority="1">
      <formula>AND(H13 &lt;&gt; "", H13 &lt; (1 - $B$7))</formula>
    </cfRule>
    <cfRule type="expression" dxfId="7" priority="2">
      <formula>AND(H13 &lt;&gt; "", H13 &gt; (1 + $B$7))</formula>
    </cfRule>
    <cfRule type="expression" dxfId="6" priority="3">
      <formula>AND(H13 &lt;&gt; "", H13 &gt;= (1 - $B$7), H13 &lt;= (1 + $B$7))</formula>
    </cfRule>
  </conditionalFormatting>
  <dataValidations count="1">
    <dataValidation type="list" allowBlank="1" showInputMessage="1" showErrorMessage="1" sqref="B8:B9" xr:uid="{D73CAA32-BAEA-B542-AEE6-6C7092AA90A5}">
      <formula1>"Si,No"</formula1>
    </dataValidation>
  </dataValidations>
  <pageMargins left="0.7" right="0.7" top="0.75" bottom="0.75" header="0.3" footer="0.3"/>
  <pageSetup orientation="portrait" horizontalDpi="0" verticalDpi="0"/>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B789F4B3-5807-824E-BD36-1AEB05942CAD}">
          <x14:formula1>
            <xm:f>'Listas desplegables'!$W$3:$W$52</xm:f>
          </x14:formula1>
          <xm:sqref>B7</xm:sqref>
        </x14:dataValidation>
        <x14:dataValidation type="list" allowBlank="1" showInputMessage="1" showErrorMessage="1" xr:uid="{B5093B0E-6D69-5241-A945-2D556F579AA3}">
          <x14:formula1>
            <xm:f>'Data Empresa'!$B$13:$B$162</xm:f>
          </x14:formula1>
          <xm:sqref>B53:B162</xm:sqref>
        </x14:dataValidation>
        <x14:dataValidation type="list" allowBlank="1" showInputMessage="1" showErrorMessage="1" xr:uid="{DC688291-066E-0E40-BDD9-66584DE95A86}">
          <x14:formula1>
            <xm:f>'Listas desplegables'!$D$3:$D$13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Hoja33"/>
  <dimension ref="A1:AG302"/>
  <sheetViews>
    <sheetView workbookViewId="0">
      <selection activeCell="K13" sqref="K13"/>
    </sheetView>
  </sheetViews>
  <sheetFormatPr baseColWidth="10" defaultColWidth="10.83203125" defaultRowHeight="16"/>
  <cols>
    <col min="1" max="1" width="15.1640625" style="211" customWidth="1"/>
    <col min="2" max="2" width="19.83203125" style="212" customWidth="1"/>
    <col min="3" max="3" width="3.83203125" style="212" customWidth="1"/>
    <col min="4" max="5" width="38.83203125" style="212" customWidth="1"/>
    <col min="6" max="6" width="3.83203125" style="212" customWidth="1"/>
    <col min="7" max="7" width="38.83203125" style="212" customWidth="1"/>
    <col min="8" max="9" width="3.83203125" style="212" customWidth="1"/>
    <col min="10" max="10" width="38.83203125" style="212" customWidth="1"/>
    <col min="11" max="11" width="3.83203125" style="212" customWidth="1"/>
    <col min="12" max="12" width="38.83203125" style="212" customWidth="1"/>
    <col min="13" max="13" width="3.83203125" style="212" customWidth="1"/>
    <col min="14" max="14" width="38.83203125" style="212" customWidth="1"/>
    <col min="15" max="15" width="14.6640625" style="211" bestFit="1" customWidth="1"/>
    <col min="16" max="16" width="37.5" style="212" bestFit="1" customWidth="1"/>
    <col min="17" max="17" width="158.6640625" style="212" customWidth="1"/>
    <col min="18" max="18" width="9.83203125" style="212" customWidth="1"/>
    <col min="19" max="20" width="10.83203125" style="212"/>
    <col min="21" max="21" width="47.33203125" style="212" customWidth="1"/>
    <col min="22" max="24" width="10.83203125" style="212"/>
    <col min="25" max="25" width="17.6640625" style="211" bestFit="1" customWidth="1"/>
    <col min="26" max="26" width="10.83203125" style="211"/>
    <col min="27" max="16384" width="10.83203125" style="212"/>
  </cols>
  <sheetData>
    <row r="1" spans="1:33">
      <c r="Y1" s="211" t="s">
        <v>170</v>
      </c>
      <c r="AE1" s="212" t="s">
        <v>181</v>
      </c>
    </row>
    <row r="2" spans="1:33">
      <c r="A2" s="211" t="s">
        <v>79</v>
      </c>
      <c r="B2" s="212" t="s">
        <v>141</v>
      </c>
      <c r="D2" s="213" t="s">
        <v>108</v>
      </c>
      <c r="E2" s="213" t="s">
        <v>117</v>
      </c>
      <c r="G2" s="213" t="s">
        <v>114</v>
      </c>
      <c r="J2" s="213" t="s">
        <v>115</v>
      </c>
      <c r="L2" s="213" t="s">
        <v>120</v>
      </c>
      <c r="N2" s="213" t="s">
        <v>126</v>
      </c>
      <c r="U2" s="214" t="s">
        <v>144</v>
      </c>
      <c r="W2" s="212" t="s">
        <v>166</v>
      </c>
    </row>
    <row r="3" spans="1:33" ht="85">
      <c r="A3" s="211" t="s">
        <v>78</v>
      </c>
      <c r="B3" s="212" t="s">
        <v>142</v>
      </c>
      <c r="D3" s="215" t="s">
        <v>454</v>
      </c>
      <c r="E3" s="215" t="s">
        <v>118</v>
      </c>
      <c r="G3" s="215"/>
      <c r="J3" s="215"/>
      <c r="L3" s="215"/>
      <c r="N3" s="215" t="s">
        <v>109</v>
      </c>
      <c r="O3" s="215" t="s">
        <v>127</v>
      </c>
      <c r="P3" s="216" t="s">
        <v>86</v>
      </c>
      <c r="Q3" s="216" t="s">
        <v>87</v>
      </c>
      <c r="S3" s="212">
        <v>1</v>
      </c>
      <c r="U3" s="217" t="s">
        <v>156</v>
      </c>
      <c r="W3" s="218">
        <v>0.01</v>
      </c>
      <c r="Y3" s="219"/>
      <c r="Z3" s="220" t="s">
        <v>146</v>
      </c>
      <c r="AA3" s="220" t="s">
        <v>147</v>
      </c>
      <c r="AB3" s="220" t="s">
        <v>148</v>
      </c>
      <c r="AE3" s="212">
        <v>1</v>
      </c>
    </row>
    <row r="4" spans="1:33">
      <c r="A4" s="211" t="s">
        <v>80</v>
      </c>
      <c r="D4" s="215"/>
      <c r="E4" s="215" t="s">
        <v>145</v>
      </c>
      <c r="G4" s="215"/>
      <c r="J4" s="215"/>
      <c r="L4" s="215" t="s">
        <v>121</v>
      </c>
      <c r="N4" s="215" t="s">
        <v>110</v>
      </c>
      <c r="O4" s="215" t="s">
        <v>127</v>
      </c>
      <c r="P4" s="216" t="s">
        <v>130</v>
      </c>
      <c r="Q4" s="216" t="s">
        <v>92</v>
      </c>
      <c r="S4" s="212">
        <f>S3+1</f>
        <v>2</v>
      </c>
      <c r="U4" s="217" t="s">
        <v>157</v>
      </c>
      <c r="W4" s="218">
        <f>+W3+1%</f>
        <v>0.02</v>
      </c>
      <c r="Y4" s="211" t="s">
        <v>171</v>
      </c>
      <c r="Z4" s="211">
        <v>2</v>
      </c>
      <c r="AA4" s="211">
        <v>8</v>
      </c>
      <c r="AB4" s="212">
        <v>14</v>
      </c>
      <c r="AD4" s="212" t="s">
        <v>72</v>
      </c>
      <c r="AE4" s="212">
        <v>2</v>
      </c>
    </row>
    <row r="5" spans="1:33">
      <c r="A5" s="211" t="s">
        <v>81</v>
      </c>
      <c r="D5" s="215"/>
      <c r="E5" s="215" t="s">
        <v>162</v>
      </c>
      <c r="G5" s="215"/>
      <c r="J5" s="215"/>
      <c r="L5" s="215"/>
      <c r="N5" s="215" t="s">
        <v>111</v>
      </c>
      <c r="O5" s="215" t="s">
        <v>127</v>
      </c>
      <c r="P5" s="216" t="s">
        <v>88</v>
      </c>
      <c r="Q5" s="216" t="s">
        <v>132</v>
      </c>
      <c r="S5" s="212">
        <f t="shared" ref="S5:S69" si="0">S4+1</f>
        <v>3</v>
      </c>
      <c r="U5" s="217" t="s">
        <v>155</v>
      </c>
      <c r="W5" s="218">
        <f t="shared" ref="W5:W52" si="1">+W4+1%</f>
        <v>0.03</v>
      </c>
      <c r="Y5" s="211" t="s">
        <v>172</v>
      </c>
      <c r="Z5" s="211">
        <f>Z4+1</f>
        <v>3</v>
      </c>
      <c r="AA5" s="211">
        <v>9</v>
      </c>
      <c r="AB5" s="212">
        <v>15</v>
      </c>
      <c r="AD5" s="212" t="s">
        <v>73</v>
      </c>
      <c r="AE5" s="212">
        <v>3</v>
      </c>
    </row>
    <row r="6" spans="1:33">
      <c r="A6" s="211" t="s">
        <v>77</v>
      </c>
      <c r="D6" s="215"/>
      <c r="E6" s="216"/>
      <c r="G6" s="215"/>
      <c r="J6" s="215"/>
      <c r="L6" s="215"/>
      <c r="N6" s="215" t="s">
        <v>112</v>
      </c>
      <c r="O6" s="215" t="s">
        <v>128</v>
      </c>
      <c r="P6" s="216" t="s">
        <v>131</v>
      </c>
      <c r="Q6" s="216" t="s">
        <v>89</v>
      </c>
      <c r="S6" s="212">
        <f t="shared" si="0"/>
        <v>4</v>
      </c>
      <c r="U6" s="217" t="s">
        <v>63</v>
      </c>
      <c r="W6" s="218">
        <f t="shared" si="1"/>
        <v>0.04</v>
      </c>
      <c r="Y6" s="211" t="s">
        <v>173</v>
      </c>
      <c r="Z6" s="211">
        <f t="shared" ref="Z6:Z8" si="2">Z5+1</f>
        <v>4</v>
      </c>
      <c r="AA6" s="211">
        <v>10</v>
      </c>
      <c r="AB6" s="212">
        <v>16</v>
      </c>
      <c r="AD6" s="212" t="s">
        <v>74</v>
      </c>
      <c r="AE6" s="212">
        <v>4</v>
      </c>
    </row>
    <row r="7" spans="1:33">
      <c r="A7" s="211" t="s">
        <v>82</v>
      </c>
      <c r="D7" s="215"/>
      <c r="E7" s="216"/>
      <c r="G7" s="215"/>
      <c r="J7" s="215"/>
      <c r="L7" s="215"/>
      <c r="N7" s="215" t="s">
        <v>123</v>
      </c>
      <c r="O7" s="215" t="s">
        <v>128</v>
      </c>
      <c r="P7" s="216" t="s">
        <v>90</v>
      </c>
      <c r="Q7" s="216" t="s">
        <v>91</v>
      </c>
      <c r="S7" s="212">
        <f t="shared" si="0"/>
        <v>5</v>
      </c>
      <c r="U7" s="217" t="s">
        <v>158</v>
      </c>
      <c r="W7" s="218">
        <f t="shared" si="1"/>
        <v>0.05</v>
      </c>
      <c r="Y7" s="211" t="s">
        <v>243</v>
      </c>
      <c r="Z7" s="211">
        <f t="shared" si="2"/>
        <v>5</v>
      </c>
      <c r="AA7" s="211">
        <v>11</v>
      </c>
      <c r="AB7" s="212">
        <v>17</v>
      </c>
    </row>
    <row r="8" spans="1:33">
      <c r="D8" s="215"/>
      <c r="E8" s="216"/>
      <c r="G8" s="215"/>
      <c r="J8" s="215"/>
      <c r="L8" s="215"/>
      <c r="N8" s="215" t="s">
        <v>122</v>
      </c>
      <c r="O8" s="215" t="s">
        <v>129</v>
      </c>
      <c r="P8" s="216" t="s">
        <v>101</v>
      </c>
      <c r="Q8" s="216" t="s">
        <v>93</v>
      </c>
      <c r="S8" s="212">
        <f t="shared" si="0"/>
        <v>6</v>
      </c>
      <c r="U8" s="217" t="s">
        <v>160</v>
      </c>
      <c r="W8" s="218">
        <f t="shared" si="1"/>
        <v>6.0000000000000005E-2</v>
      </c>
      <c r="Y8" s="211" t="s">
        <v>244</v>
      </c>
      <c r="Z8" s="211">
        <f t="shared" si="2"/>
        <v>6</v>
      </c>
      <c r="AA8" s="211">
        <v>12</v>
      </c>
      <c r="AB8" s="212">
        <v>18</v>
      </c>
    </row>
    <row r="9" spans="1:33">
      <c r="D9" s="216"/>
      <c r="E9" s="216"/>
      <c r="G9" s="215"/>
      <c r="J9" s="215"/>
      <c r="L9" s="215"/>
      <c r="N9" s="215" t="s">
        <v>113</v>
      </c>
      <c r="O9" s="215" t="s">
        <v>129</v>
      </c>
      <c r="P9" s="216" t="s">
        <v>83</v>
      </c>
      <c r="Q9" s="216" t="s">
        <v>133</v>
      </c>
      <c r="S9" s="212">
        <f t="shared" si="0"/>
        <v>7</v>
      </c>
      <c r="U9" s="217" t="s">
        <v>153</v>
      </c>
      <c r="W9" s="218">
        <f t="shared" si="1"/>
        <v>7.0000000000000007E-2</v>
      </c>
    </row>
    <row r="10" spans="1:33" ht="85">
      <c r="D10" s="216"/>
      <c r="E10" s="216"/>
      <c r="G10" s="215" t="s">
        <v>146</v>
      </c>
      <c r="H10" s="212">
        <v>2</v>
      </c>
      <c r="I10" s="212">
        <v>58</v>
      </c>
      <c r="J10" s="215" t="s">
        <v>146</v>
      </c>
      <c r="K10" s="212">
        <v>60</v>
      </c>
      <c r="L10" s="215"/>
      <c r="N10" s="215" t="s">
        <v>146</v>
      </c>
      <c r="O10" s="215" t="s">
        <v>129</v>
      </c>
      <c r="P10" s="216" t="s">
        <v>146</v>
      </c>
      <c r="Q10" s="221" t="s">
        <v>256</v>
      </c>
      <c r="R10" s="222"/>
      <c r="S10" s="212">
        <f t="shared" si="0"/>
        <v>8</v>
      </c>
      <c r="T10" s="222"/>
      <c r="U10" s="217" t="s">
        <v>152</v>
      </c>
      <c r="V10" s="222"/>
      <c r="W10" s="218">
        <f t="shared" si="1"/>
        <v>0.08</v>
      </c>
      <c r="X10" s="222"/>
      <c r="Y10" s="219"/>
      <c r="AA10" s="222"/>
      <c r="AC10" s="222"/>
      <c r="AD10" s="222"/>
      <c r="AE10" s="222"/>
      <c r="AF10" s="222"/>
      <c r="AG10" s="222"/>
    </row>
    <row r="11" spans="1:33" ht="85">
      <c r="D11" s="216"/>
      <c r="E11" s="216"/>
      <c r="G11" s="215" t="s">
        <v>147</v>
      </c>
      <c r="H11" s="212">
        <v>8</v>
      </c>
      <c r="I11" s="212">
        <v>59</v>
      </c>
      <c r="J11" s="215" t="s">
        <v>147</v>
      </c>
      <c r="K11" s="212">
        <v>61</v>
      </c>
      <c r="L11" s="215"/>
      <c r="N11" s="215" t="s">
        <v>147</v>
      </c>
      <c r="O11" s="215" t="s">
        <v>129</v>
      </c>
      <c r="P11" s="216" t="s">
        <v>147</v>
      </c>
      <c r="Q11" s="221" t="s">
        <v>257</v>
      </c>
      <c r="R11" s="222"/>
      <c r="S11" s="212">
        <f t="shared" si="0"/>
        <v>9</v>
      </c>
      <c r="U11" s="217" t="s">
        <v>154</v>
      </c>
      <c r="W11" s="218">
        <f t="shared" si="1"/>
        <v>0.09</v>
      </c>
    </row>
    <row r="12" spans="1:33" ht="68">
      <c r="D12" s="216"/>
      <c r="E12" s="216"/>
      <c r="G12" s="215" t="s">
        <v>148</v>
      </c>
      <c r="H12" s="212">
        <v>14</v>
      </c>
      <c r="I12" s="212">
        <v>59</v>
      </c>
      <c r="J12" s="215" t="s">
        <v>148</v>
      </c>
      <c r="K12" s="212">
        <v>61</v>
      </c>
      <c r="L12" s="215"/>
      <c r="N12" s="215" t="s">
        <v>148</v>
      </c>
      <c r="O12" s="215" t="s">
        <v>134</v>
      </c>
      <c r="P12" s="216" t="s">
        <v>148</v>
      </c>
      <c r="Q12" s="221" t="s">
        <v>161</v>
      </c>
      <c r="S12" s="212">
        <f t="shared" si="0"/>
        <v>10</v>
      </c>
      <c r="U12" s="217" t="s">
        <v>64</v>
      </c>
      <c r="W12" s="223">
        <f t="shared" si="1"/>
        <v>9.9999999999999992E-2</v>
      </c>
    </row>
    <row r="13" spans="1:33">
      <c r="D13" s="216"/>
      <c r="E13" s="216"/>
      <c r="G13" s="215"/>
      <c r="J13" s="215"/>
      <c r="L13" s="215"/>
      <c r="N13" s="215"/>
      <c r="O13" s="215"/>
      <c r="P13" s="216"/>
      <c r="Q13" s="216"/>
      <c r="S13" s="212">
        <f t="shared" si="0"/>
        <v>11</v>
      </c>
      <c r="U13" s="217" t="s">
        <v>151</v>
      </c>
      <c r="W13" s="223">
        <f t="shared" si="1"/>
        <v>0.10999999999999999</v>
      </c>
    </row>
    <row r="14" spans="1:33">
      <c r="G14" s="216"/>
      <c r="J14" s="216"/>
      <c r="L14" s="216"/>
      <c r="N14" s="216"/>
      <c r="O14" s="215"/>
      <c r="P14" s="216"/>
      <c r="Q14" s="216"/>
      <c r="S14" s="212">
        <f t="shared" si="0"/>
        <v>12</v>
      </c>
      <c r="U14" s="217" t="s">
        <v>150</v>
      </c>
      <c r="W14" s="223">
        <f t="shared" si="1"/>
        <v>0.11999999999999998</v>
      </c>
    </row>
    <row r="15" spans="1:33">
      <c r="G15" s="216"/>
      <c r="J15" s="216"/>
      <c r="L15" s="216"/>
      <c r="N15" s="216"/>
      <c r="O15" s="215"/>
      <c r="P15" s="216"/>
      <c r="Q15" s="216"/>
      <c r="S15" s="212">
        <f t="shared" si="0"/>
        <v>13</v>
      </c>
      <c r="U15" s="217" t="s">
        <v>149</v>
      </c>
      <c r="W15" s="223">
        <f t="shared" si="1"/>
        <v>0.12999999999999998</v>
      </c>
    </row>
    <row r="16" spans="1:33">
      <c r="G16" s="216"/>
      <c r="J16" s="216"/>
      <c r="L16" s="216"/>
      <c r="N16" s="216"/>
      <c r="O16" s="215"/>
      <c r="P16" s="216"/>
      <c r="Q16" s="216"/>
      <c r="S16" s="212">
        <f t="shared" si="0"/>
        <v>14</v>
      </c>
      <c r="U16" s="217" t="s">
        <v>159</v>
      </c>
      <c r="W16" s="223">
        <f t="shared" si="1"/>
        <v>0.13999999999999999</v>
      </c>
    </row>
    <row r="17" spans="7:25">
      <c r="G17" s="216"/>
      <c r="J17" s="216"/>
      <c r="L17" s="216"/>
      <c r="N17" s="216"/>
      <c r="O17" s="215"/>
      <c r="P17" s="216"/>
      <c r="Q17" s="216"/>
      <c r="S17" s="212">
        <f t="shared" si="0"/>
        <v>15</v>
      </c>
      <c r="U17" s="217"/>
      <c r="W17" s="223">
        <f t="shared" si="1"/>
        <v>0.15</v>
      </c>
      <c r="Y17" s="219"/>
    </row>
    <row r="18" spans="7:25">
      <c r="G18" s="216"/>
      <c r="J18" s="216"/>
      <c r="L18" s="216"/>
      <c r="N18" s="216"/>
      <c r="O18" s="215"/>
      <c r="P18" s="216"/>
      <c r="Q18" s="216"/>
      <c r="S18" s="212">
        <f t="shared" si="0"/>
        <v>16</v>
      </c>
      <c r="U18" s="217"/>
      <c r="W18" s="223">
        <f t="shared" si="1"/>
        <v>0.16</v>
      </c>
    </row>
    <row r="19" spans="7:25">
      <c r="S19" s="212">
        <f t="shared" si="0"/>
        <v>17</v>
      </c>
      <c r="U19" s="217"/>
      <c r="W19" s="223">
        <f t="shared" si="1"/>
        <v>0.17</v>
      </c>
    </row>
    <row r="20" spans="7:25">
      <c r="S20" s="212">
        <f t="shared" si="0"/>
        <v>18</v>
      </c>
      <c r="U20" s="217"/>
      <c r="W20" s="223">
        <f t="shared" si="1"/>
        <v>0.18000000000000002</v>
      </c>
    </row>
    <row r="21" spans="7:25">
      <c r="S21" s="212">
        <f t="shared" si="0"/>
        <v>19</v>
      </c>
      <c r="U21" s="217"/>
      <c r="W21" s="223">
        <f t="shared" si="1"/>
        <v>0.19000000000000003</v>
      </c>
    </row>
    <row r="22" spans="7:25">
      <c r="S22" s="212">
        <f t="shared" si="0"/>
        <v>20</v>
      </c>
      <c r="U22" s="217"/>
      <c r="W22" s="223">
        <f t="shared" si="1"/>
        <v>0.20000000000000004</v>
      </c>
    </row>
    <row r="23" spans="7:25">
      <c r="S23" s="212">
        <f t="shared" si="0"/>
        <v>21</v>
      </c>
      <c r="U23" s="217"/>
      <c r="W23" s="223">
        <f t="shared" si="1"/>
        <v>0.21000000000000005</v>
      </c>
    </row>
    <row r="24" spans="7:25">
      <c r="S24" s="212">
        <f t="shared" si="0"/>
        <v>22</v>
      </c>
      <c r="U24" s="217"/>
      <c r="W24" s="223">
        <f t="shared" si="1"/>
        <v>0.22000000000000006</v>
      </c>
    </row>
    <row r="25" spans="7:25">
      <c r="S25" s="212">
        <f t="shared" si="0"/>
        <v>23</v>
      </c>
      <c r="U25" s="217"/>
      <c r="W25" s="223">
        <f t="shared" si="1"/>
        <v>0.23000000000000007</v>
      </c>
    </row>
    <row r="26" spans="7:25">
      <c r="S26" s="212">
        <f t="shared" si="0"/>
        <v>24</v>
      </c>
      <c r="U26" s="217"/>
      <c r="W26" s="223">
        <f t="shared" si="1"/>
        <v>0.24000000000000007</v>
      </c>
    </row>
    <row r="27" spans="7:25">
      <c r="S27" s="212">
        <f t="shared" si="0"/>
        <v>25</v>
      </c>
      <c r="U27" s="217"/>
      <c r="W27" s="223">
        <f t="shared" si="1"/>
        <v>0.25000000000000006</v>
      </c>
    </row>
    <row r="28" spans="7:25">
      <c r="S28" s="212">
        <f t="shared" si="0"/>
        <v>26</v>
      </c>
      <c r="U28" s="217"/>
      <c r="W28" s="223">
        <f t="shared" si="1"/>
        <v>0.26000000000000006</v>
      </c>
    </row>
    <row r="29" spans="7:25">
      <c r="S29" s="212">
        <f t="shared" si="0"/>
        <v>27</v>
      </c>
      <c r="U29" s="217"/>
      <c r="W29" s="223">
        <f t="shared" si="1"/>
        <v>0.27000000000000007</v>
      </c>
    </row>
    <row r="30" spans="7:25">
      <c r="S30" s="212">
        <f t="shared" si="0"/>
        <v>28</v>
      </c>
      <c r="U30" s="217"/>
      <c r="W30" s="223">
        <f t="shared" si="1"/>
        <v>0.28000000000000008</v>
      </c>
    </row>
    <row r="31" spans="7:25">
      <c r="S31" s="212">
        <f t="shared" si="0"/>
        <v>29</v>
      </c>
      <c r="U31" s="217"/>
      <c r="W31" s="223">
        <f t="shared" si="1"/>
        <v>0.29000000000000009</v>
      </c>
    </row>
    <row r="32" spans="7:25">
      <c r="S32" s="212">
        <f t="shared" si="0"/>
        <v>30</v>
      </c>
      <c r="U32" s="217"/>
      <c r="W32" s="223">
        <f t="shared" si="1"/>
        <v>0.3000000000000001</v>
      </c>
    </row>
    <row r="33" spans="19:23">
      <c r="S33" s="212">
        <f t="shared" si="0"/>
        <v>31</v>
      </c>
      <c r="U33" s="217"/>
      <c r="W33" s="223">
        <f t="shared" si="1"/>
        <v>0.31000000000000011</v>
      </c>
    </row>
    <row r="34" spans="19:23">
      <c r="S34" s="212">
        <f t="shared" si="0"/>
        <v>32</v>
      </c>
      <c r="U34" s="217"/>
      <c r="W34" s="223">
        <f t="shared" si="1"/>
        <v>0.32000000000000012</v>
      </c>
    </row>
    <row r="35" spans="19:23">
      <c r="S35" s="212">
        <f t="shared" si="0"/>
        <v>33</v>
      </c>
      <c r="U35" s="217"/>
      <c r="W35" s="223">
        <f t="shared" si="1"/>
        <v>0.33000000000000013</v>
      </c>
    </row>
    <row r="36" spans="19:23">
      <c r="S36" s="212">
        <f t="shared" si="0"/>
        <v>34</v>
      </c>
      <c r="U36" s="217"/>
      <c r="W36" s="223">
        <f t="shared" si="1"/>
        <v>0.34000000000000014</v>
      </c>
    </row>
    <row r="37" spans="19:23">
      <c r="S37" s="212">
        <f t="shared" si="0"/>
        <v>35</v>
      </c>
      <c r="U37" s="217"/>
      <c r="W37" s="223">
        <f t="shared" si="1"/>
        <v>0.35000000000000014</v>
      </c>
    </row>
    <row r="38" spans="19:23">
      <c r="S38" s="212">
        <f t="shared" si="0"/>
        <v>36</v>
      </c>
      <c r="U38" s="217"/>
      <c r="W38" s="223">
        <f t="shared" si="1"/>
        <v>0.36000000000000015</v>
      </c>
    </row>
    <row r="39" spans="19:23">
      <c r="S39" s="212">
        <f t="shared" si="0"/>
        <v>37</v>
      </c>
      <c r="U39" s="217"/>
      <c r="W39" s="223">
        <f t="shared" si="1"/>
        <v>0.37000000000000016</v>
      </c>
    </row>
    <row r="40" spans="19:23">
      <c r="S40" s="212">
        <f t="shared" si="0"/>
        <v>38</v>
      </c>
      <c r="U40" s="217"/>
      <c r="W40" s="223">
        <f t="shared" si="1"/>
        <v>0.38000000000000017</v>
      </c>
    </row>
    <row r="41" spans="19:23">
      <c r="S41" s="212">
        <f t="shared" si="0"/>
        <v>39</v>
      </c>
      <c r="U41" s="217"/>
      <c r="W41" s="223">
        <f t="shared" si="1"/>
        <v>0.39000000000000018</v>
      </c>
    </row>
    <row r="42" spans="19:23">
      <c r="S42" s="212">
        <f t="shared" si="0"/>
        <v>40</v>
      </c>
      <c r="U42" s="217"/>
      <c r="W42" s="223">
        <f t="shared" si="1"/>
        <v>0.40000000000000019</v>
      </c>
    </row>
    <row r="43" spans="19:23">
      <c r="S43" s="212">
        <f t="shared" si="0"/>
        <v>41</v>
      </c>
      <c r="U43" s="217"/>
      <c r="W43" s="223">
        <f t="shared" si="1"/>
        <v>0.4100000000000002</v>
      </c>
    </row>
    <row r="44" spans="19:23">
      <c r="S44" s="212">
        <f t="shared" si="0"/>
        <v>42</v>
      </c>
      <c r="U44" s="217"/>
      <c r="W44" s="223">
        <f t="shared" si="1"/>
        <v>0.42000000000000021</v>
      </c>
    </row>
    <row r="45" spans="19:23">
      <c r="S45" s="212">
        <f t="shared" si="0"/>
        <v>43</v>
      </c>
      <c r="U45" s="217"/>
      <c r="W45" s="223">
        <f t="shared" si="1"/>
        <v>0.43000000000000022</v>
      </c>
    </row>
    <row r="46" spans="19:23">
      <c r="S46" s="212">
        <f t="shared" si="0"/>
        <v>44</v>
      </c>
      <c r="U46" s="217"/>
      <c r="W46" s="223">
        <f t="shared" si="1"/>
        <v>0.44000000000000022</v>
      </c>
    </row>
    <row r="47" spans="19:23">
      <c r="S47" s="212">
        <f t="shared" si="0"/>
        <v>45</v>
      </c>
      <c r="U47" s="217"/>
      <c r="W47" s="223">
        <f t="shared" si="1"/>
        <v>0.45000000000000023</v>
      </c>
    </row>
    <row r="48" spans="19:23">
      <c r="S48" s="212">
        <f t="shared" si="0"/>
        <v>46</v>
      </c>
      <c r="U48" s="217"/>
      <c r="W48" s="223">
        <f t="shared" si="1"/>
        <v>0.46000000000000024</v>
      </c>
    </row>
    <row r="49" spans="19:23">
      <c r="S49" s="212">
        <f t="shared" si="0"/>
        <v>47</v>
      </c>
      <c r="U49" s="217"/>
      <c r="W49" s="223">
        <f t="shared" si="1"/>
        <v>0.47000000000000025</v>
      </c>
    </row>
    <row r="50" spans="19:23">
      <c r="S50" s="212">
        <f t="shared" si="0"/>
        <v>48</v>
      </c>
      <c r="U50" s="217"/>
      <c r="W50" s="223">
        <f t="shared" si="1"/>
        <v>0.48000000000000026</v>
      </c>
    </row>
    <row r="51" spans="19:23">
      <c r="S51" s="212">
        <f t="shared" si="0"/>
        <v>49</v>
      </c>
      <c r="U51" s="217"/>
      <c r="W51" s="223">
        <f t="shared" si="1"/>
        <v>0.49000000000000027</v>
      </c>
    </row>
    <row r="52" spans="19:23">
      <c r="S52" s="212">
        <f t="shared" si="0"/>
        <v>50</v>
      </c>
      <c r="U52" s="217"/>
      <c r="W52" s="223">
        <f t="shared" si="1"/>
        <v>0.50000000000000022</v>
      </c>
    </row>
    <row r="53" spans="19:23">
      <c r="S53" s="212">
        <f t="shared" si="0"/>
        <v>51</v>
      </c>
      <c r="U53" s="217"/>
      <c r="W53" s="224"/>
    </row>
    <row r="54" spans="19:23">
      <c r="S54" s="212">
        <f t="shared" si="0"/>
        <v>52</v>
      </c>
      <c r="U54" s="217"/>
      <c r="W54" s="224"/>
    </row>
    <row r="55" spans="19:23">
      <c r="S55" s="212">
        <f t="shared" si="0"/>
        <v>53</v>
      </c>
      <c r="U55" s="217"/>
      <c r="W55" s="224"/>
    </row>
    <row r="56" spans="19:23">
      <c r="S56" s="212">
        <f t="shared" si="0"/>
        <v>54</v>
      </c>
      <c r="U56" s="217"/>
      <c r="W56" s="224"/>
    </row>
    <row r="57" spans="19:23">
      <c r="S57" s="212">
        <f t="shared" si="0"/>
        <v>55</v>
      </c>
      <c r="U57" s="217"/>
      <c r="W57" s="224"/>
    </row>
    <row r="58" spans="19:23">
      <c r="S58" s="212">
        <f t="shared" si="0"/>
        <v>56</v>
      </c>
      <c r="U58" s="217"/>
      <c r="W58" s="224"/>
    </row>
    <row r="59" spans="19:23">
      <c r="S59" s="212">
        <f t="shared" si="0"/>
        <v>57</v>
      </c>
      <c r="U59" s="217"/>
      <c r="W59" s="224"/>
    </row>
    <row r="60" spans="19:23">
      <c r="S60" s="212">
        <f t="shared" si="0"/>
        <v>58</v>
      </c>
      <c r="U60" s="217"/>
      <c r="W60" s="224"/>
    </row>
    <row r="61" spans="19:23">
      <c r="S61" s="212">
        <f t="shared" si="0"/>
        <v>59</v>
      </c>
      <c r="U61" s="217"/>
      <c r="W61" s="224"/>
    </row>
    <row r="62" spans="19:23">
      <c r="S62" s="212">
        <f t="shared" si="0"/>
        <v>60</v>
      </c>
      <c r="U62" s="217"/>
      <c r="W62" s="224"/>
    </row>
    <row r="63" spans="19:23">
      <c r="S63" s="212">
        <f t="shared" si="0"/>
        <v>61</v>
      </c>
      <c r="U63" s="217"/>
      <c r="W63" s="224"/>
    </row>
    <row r="64" spans="19:23">
      <c r="S64" s="212">
        <f t="shared" si="0"/>
        <v>62</v>
      </c>
      <c r="U64" s="217"/>
      <c r="W64" s="224"/>
    </row>
    <row r="65" spans="19:23">
      <c r="S65" s="212">
        <f t="shared" si="0"/>
        <v>63</v>
      </c>
      <c r="U65" s="217"/>
      <c r="W65" s="224"/>
    </row>
    <row r="66" spans="19:23">
      <c r="S66" s="212">
        <f t="shared" si="0"/>
        <v>64</v>
      </c>
      <c r="U66" s="217"/>
      <c r="W66" s="224"/>
    </row>
    <row r="67" spans="19:23">
      <c r="S67" s="212">
        <f t="shared" si="0"/>
        <v>65</v>
      </c>
      <c r="U67" s="217"/>
      <c r="W67" s="224"/>
    </row>
    <row r="68" spans="19:23">
      <c r="S68" s="212">
        <f t="shared" si="0"/>
        <v>66</v>
      </c>
      <c r="U68" s="217"/>
      <c r="W68" s="224"/>
    </row>
    <row r="69" spans="19:23">
      <c r="S69" s="212">
        <f t="shared" si="0"/>
        <v>67</v>
      </c>
      <c r="U69" s="217"/>
      <c r="W69" s="224"/>
    </row>
    <row r="70" spans="19:23">
      <c r="S70" s="212">
        <f t="shared" ref="S70:S134" si="3">S69+1</f>
        <v>68</v>
      </c>
      <c r="U70" s="217"/>
      <c r="W70" s="224"/>
    </row>
    <row r="71" spans="19:23">
      <c r="S71" s="212">
        <f t="shared" si="3"/>
        <v>69</v>
      </c>
      <c r="U71" s="217"/>
      <c r="W71" s="224"/>
    </row>
    <row r="72" spans="19:23">
      <c r="S72" s="212">
        <f t="shared" si="3"/>
        <v>70</v>
      </c>
      <c r="U72" s="217"/>
      <c r="W72" s="224"/>
    </row>
    <row r="73" spans="19:23">
      <c r="S73" s="212">
        <f t="shared" si="3"/>
        <v>71</v>
      </c>
      <c r="U73" s="217"/>
      <c r="W73" s="224"/>
    </row>
    <row r="74" spans="19:23">
      <c r="S74" s="212">
        <f t="shared" si="3"/>
        <v>72</v>
      </c>
      <c r="U74" s="217"/>
      <c r="W74" s="224"/>
    </row>
    <row r="75" spans="19:23">
      <c r="S75" s="212">
        <f t="shared" si="3"/>
        <v>73</v>
      </c>
      <c r="U75" s="217"/>
      <c r="W75" s="224"/>
    </row>
    <row r="76" spans="19:23">
      <c r="S76" s="212">
        <f t="shared" si="3"/>
        <v>74</v>
      </c>
      <c r="U76" s="217"/>
      <c r="W76" s="224"/>
    </row>
    <row r="77" spans="19:23">
      <c r="S77" s="212">
        <f t="shared" si="3"/>
        <v>75</v>
      </c>
      <c r="U77" s="217"/>
      <c r="W77" s="224"/>
    </row>
    <row r="78" spans="19:23">
      <c r="S78" s="212">
        <f t="shared" si="3"/>
        <v>76</v>
      </c>
      <c r="U78" s="217"/>
      <c r="W78" s="224"/>
    </row>
    <row r="79" spans="19:23">
      <c r="S79" s="212">
        <f t="shared" si="3"/>
        <v>77</v>
      </c>
      <c r="U79" s="217"/>
      <c r="W79" s="224"/>
    </row>
    <row r="80" spans="19:23">
      <c r="S80" s="212">
        <f t="shared" si="3"/>
        <v>78</v>
      </c>
      <c r="U80" s="217"/>
      <c r="W80" s="224"/>
    </row>
    <row r="81" spans="19:23">
      <c r="S81" s="212">
        <f t="shared" si="3"/>
        <v>79</v>
      </c>
      <c r="U81" s="217"/>
      <c r="W81" s="224"/>
    </row>
    <row r="82" spans="19:23">
      <c r="S82" s="212">
        <f t="shared" si="3"/>
        <v>80</v>
      </c>
      <c r="U82" s="217"/>
      <c r="W82" s="224"/>
    </row>
    <row r="83" spans="19:23">
      <c r="S83" s="212">
        <f t="shared" si="3"/>
        <v>81</v>
      </c>
      <c r="U83" s="217"/>
      <c r="W83" s="224"/>
    </row>
    <row r="84" spans="19:23">
      <c r="S84" s="212">
        <f t="shared" si="3"/>
        <v>82</v>
      </c>
      <c r="U84" s="217"/>
      <c r="W84" s="224"/>
    </row>
    <row r="85" spans="19:23">
      <c r="S85" s="212">
        <f t="shared" si="3"/>
        <v>83</v>
      </c>
      <c r="U85" s="217"/>
      <c r="W85" s="224"/>
    </row>
    <row r="86" spans="19:23">
      <c r="S86" s="212">
        <f t="shared" si="3"/>
        <v>84</v>
      </c>
      <c r="U86" s="217"/>
      <c r="W86" s="224"/>
    </row>
    <row r="87" spans="19:23">
      <c r="S87" s="212">
        <f t="shared" si="3"/>
        <v>85</v>
      </c>
      <c r="U87" s="217"/>
      <c r="W87" s="224"/>
    </row>
    <row r="88" spans="19:23">
      <c r="S88" s="212">
        <f t="shared" si="3"/>
        <v>86</v>
      </c>
      <c r="U88" s="217"/>
      <c r="W88" s="224"/>
    </row>
    <row r="89" spans="19:23">
      <c r="S89" s="212">
        <f t="shared" si="3"/>
        <v>87</v>
      </c>
      <c r="U89" s="217"/>
      <c r="W89" s="224"/>
    </row>
    <row r="90" spans="19:23">
      <c r="S90" s="212">
        <f t="shared" si="3"/>
        <v>88</v>
      </c>
      <c r="U90" s="217"/>
      <c r="W90" s="224"/>
    </row>
    <row r="91" spans="19:23">
      <c r="S91" s="212">
        <f t="shared" si="3"/>
        <v>89</v>
      </c>
      <c r="U91" s="217"/>
      <c r="W91" s="224"/>
    </row>
    <row r="92" spans="19:23">
      <c r="S92" s="212">
        <f t="shared" si="3"/>
        <v>90</v>
      </c>
      <c r="U92" s="217"/>
      <c r="W92" s="224"/>
    </row>
    <row r="93" spans="19:23">
      <c r="S93" s="212">
        <f t="shared" si="3"/>
        <v>91</v>
      </c>
      <c r="U93" s="217"/>
      <c r="W93" s="224"/>
    </row>
    <row r="94" spans="19:23">
      <c r="S94" s="212">
        <f t="shared" si="3"/>
        <v>92</v>
      </c>
      <c r="U94" s="217"/>
      <c r="W94" s="224"/>
    </row>
    <row r="95" spans="19:23">
      <c r="S95" s="212">
        <f t="shared" si="3"/>
        <v>93</v>
      </c>
      <c r="U95" s="217"/>
      <c r="W95" s="224"/>
    </row>
    <row r="96" spans="19:23">
      <c r="S96" s="212">
        <f t="shared" si="3"/>
        <v>94</v>
      </c>
      <c r="U96" s="217"/>
      <c r="W96" s="224"/>
    </row>
    <row r="97" spans="19:23">
      <c r="S97" s="212">
        <f t="shared" si="3"/>
        <v>95</v>
      </c>
      <c r="U97" s="217"/>
      <c r="W97" s="224"/>
    </row>
    <row r="98" spans="19:23">
      <c r="S98" s="212">
        <f t="shared" si="3"/>
        <v>96</v>
      </c>
      <c r="U98" s="217"/>
      <c r="W98" s="224"/>
    </row>
    <row r="99" spans="19:23">
      <c r="S99" s="212">
        <f t="shared" si="3"/>
        <v>97</v>
      </c>
      <c r="U99" s="217"/>
      <c r="W99" s="224"/>
    </row>
    <row r="100" spans="19:23">
      <c r="S100" s="212">
        <f t="shared" si="3"/>
        <v>98</v>
      </c>
      <c r="U100" s="217"/>
      <c r="W100" s="224"/>
    </row>
    <row r="101" spans="19:23">
      <c r="S101" s="212">
        <f t="shared" si="3"/>
        <v>99</v>
      </c>
      <c r="U101" s="217"/>
      <c r="W101" s="224"/>
    </row>
    <row r="102" spans="19:23">
      <c r="S102" s="212">
        <f t="shared" si="3"/>
        <v>100</v>
      </c>
      <c r="U102" s="217"/>
      <c r="W102" s="224"/>
    </row>
    <row r="103" spans="19:23">
      <c r="S103" s="212">
        <f t="shared" si="3"/>
        <v>101</v>
      </c>
      <c r="W103" s="224"/>
    </row>
    <row r="104" spans="19:23">
      <c r="S104" s="212">
        <f t="shared" si="3"/>
        <v>102</v>
      </c>
      <c r="W104" s="224"/>
    </row>
    <row r="105" spans="19:23">
      <c r="S105" s="212">
        <f t="shared" si="3"/>
        <v>103</v>
      </c>
      <c r="W105" s="224"/>
    </row>
    <row r="106" spans="19:23">
      <c r="S106" s="212">
        <f t="shared" si="3"/>
        <v>104</v>
      </c>
      <c r="W106" s="224"/>
    </row>
    <row r="107" spans="19:23">
      <c r="S107" s="212">
        <f t="shared" si="3"/>
        <v>105</v>
      </c>
      <c r="W107" s="224"/>
    </row>
    <row r="108" spans="19:23">
      <c r="S108" s="212">
        <f t="shared" si="3"/>
        <v>106</v>
      </c>
      <c r="W108" s="224"/>
    </row>
    <row r="109" spans="19:23">
      <c r="S109" s="212">
        <f t="shared" si="3"/>
        <v>107</v>
      </c>
      <c r="W109" s="224"/>
    </row>
    <row r="110" spans="19:23">
      <c r="S110" s="212">
        <f t="shared" si="3"/>
        <v>108</v>
      </c>
      <c r="W110" s="224"/>
    </row>
    <row r="111" spans="19:23">
      <c r="S111" s="212">
        <f t="shared" si="3"/>
        <v>109</v>
      </c>
      <c r="W111" s="224"/>
    </row>
    <row r="112" spans="19:23">
      <c r="S112" s="212">
        <f t="shared" si="3"/>
        <v>110</v>
      </c>
      <c r="W112" s="224"/>
    </row>
    <row r="113" spans="19:23">
      <c r="S113" s="212">
        <f t="shared" si="3"/>
        <v>111</v>
      </c>
      <c r="W113" s="224"/>
    </row>
    <row r="114" spans="19:23">
      <c r="S114" s="212">
        <f t="shared" si="3"/>
        <v>112</v>
      </c>
      <c r="W114" s="224"/>
    </row>
    <row r="115" spans="19:23">
      <c r="S115" s="212">
        <f t="shared" si="3"/>
        <v>113</v>
      </c>
      <c r="W115" s="224"/>
    </row>
    <row r="116" spans="19:23">
      <c r="S116" s="212">
        <f t="shared" si="3"/>
        <v>114</v>
      </c>
      <c r="W116" s="224"/>
    </row>
    <row r="117" spans="19:23">
      <c r="S117" s="212">
        <f t="shared" si="3"/>
        <v>115</v>
      </c>
      <c r="W117" s="224"/>
    </row>
    <row r="118" spans="19:23">
      <c r="S118" s="212">
        <f t="shared" si="3"/>
        <v>116</v>
      </c>
      <c r="W118" s="224"/>
    </row>
    <row r="119" spans="19:23">
      <c r="S119" s="212">
        <f t="shared" si="3"/>
        <v>117</v>
      </c>
      <c r="W119" s="224"/>
    </row>
    <row r="120" spans="19:23">
      <c r="S120" s="212">
        <f t="shared" si="3"/>
        <v>118</v>
      </c>
      <c r="W120" s="224"/>
    </row>
    <row r="121" spans="19:23">
      <c r="S121" s="212">
        <f t="shared" si="3"/>
        <v>119</v>
      </c>
      <c r="W121" s="224"/>
    </row>
    <row r="122" spans="19:23">
      <c r="S122" s="212">
        <f t="shared" si="3"/>
        <v>120</v>
      </c>
      <c r="W122" s="224"/>
    </row>
    <row r="123" spans="19:23">
      <c r="S123" s="212">
        <f t="shared" si="3"/>
        <v>121</v>
      </c>
      <c r="W123" s="224"/>
    </row>
    <row r="124" spans="19:23">
      <c r="S124" s="212">
        <f t="shared" si="3"/>
        <v>122</v>
      </c>
      <c r="W124" s="224"/>
    </row>
    <row r="125" spans="19:23">
      <c r="S125" s="212">
        <f t="shared" si="3"/>
        <v>123</v>
      </c>
      <c r="W125" s="224"/>
    </row>
    <row r="126" spans="19:23">
      <c r="S126" s="212">
        <f t="shared" si="3"/>
        <v>124</v>
      </c>
      <c r="W126" s="224"/>
    </row>
    <row r="127" spans="19:23">
      <c r="S127" s="212">
        <f t="shared" si="3"/>
        <v>125</v>
      </c>
      <c r="W127" s="224"/>
    </row>
    <row r="128" spans="19:23">
      <c r="S128" s="212">
        <f t="shared" si="3"/>
        <v>126</v>
      </c>
      <c r="W128" s="224"/>
    </row>
    <row r="129" spans="19:23">
      <c r="S129" s="212">
        <f t="shared" si="3"/>
        <v>127</v>
      </c>
      <c r="W129" s="224"/>
    </row>
    <row r="130" spans="19:23">
      <c r="S130" s="212">
        <f t="shared" si="3"/>
        <v>128</v>
      </c>
      <c r="W130" s="224"/>
    </row>
    <row r="131" spans="19:23">
      <c r="S131" s="212">
        <f t="shared" si="3"/>
        <v>129</v>
      </c>
      <c r="W131" s="224"/>
    </row>
    <row r="132" spans="19:23">
      <c r="S132" s="212">
        <f t="shared" si="3"/>
        <v>130</v>
      </c>
      <c r="W132" s="224"/>
    </row>
    <row r="133" spans="19:23">
      <c r="S133" s="212">
        <f t="shared" si="3"/>
        <v>131</v>
      </c>
      <c r="W133" s="224"/>
    </row>
    <row r="134" spans="19:23">
      <c r="S134" s="212">
        <f t="shared" si="3"/>
        <v>132</v>
      </c>
      <c r="W134" s="224"/>
    </row>
    <row r="135" spans="19:23">
      <c r="S135" s="212">
        <f t="shared" ref="S135:S199" si="4">S134+1</f>
        <v>133</v>
      </c>
      <c r="W135" s="224"/>
    </row>
    <row r="136" spans="19:23">
      <c r="S136" s="212">
        <f t="shared" si="4"/>
        <v>134</v>
      </c>
      <c r="W136" s="224"/>
    </row>
    <row r="137" spans="19:23">
      <c r="S137" s="212">
        <f t="shared" si="4"/>
        <v>135</v>
      </c>
      <c r="W137" s="224"/>
    </row>
    <row r="138" spans="19:23">
      <c r="S138" s="212">
        <f t="shared" si="4"/>
        <v>136</v>
      </c>
      <c r="W138" s="224"/>
    </row>
    <row r="139" spans="19:23">
      <c r="S139" s="212">
        <f t="shared" si="4"/>
        <v>137</v>
      </c>
      <c r="W139" s="224"/>
    </row>
    <row r="140" spans="19:23">
      <c r="S140" s="212">
        <f t="shared" si="4"/>
        <v>138</v>
      </c>
      <c r="W140" s="224"/>
    </row>
    <row r="141" spans="19:23">
      <c r="S141" s="212">
        <f t="shared" si="4"/>
        <v>139</v>
      </c>
      <c r="W141" s="224"/>
    </row>
    <row r="142" spans="19:23">
      <c r="S142" s="212">
        <f t="shared" si="4"/>
        <v>140</v>
      </c>
      <c r="W142" s="224"/>
    </row>
    <row r="143" spans="19:23">
      <c r="S143" s="212">
        <f t="shared" si="4"/>
        <v>141</v>
      </c>
      <c r="W143" s="224"/>
    </row>
    <row r="144" spans="19:23">
      <c r="S144" s="212">
        <f t="shared" si="4"/>
        <v>142</v>
      </c>
      <c r="W144" s="224"/>
    </row>
    <row r="145" spans="19:23">
      <c r="S145" s="212">
        <f t="shared" si="4"/>
        <v>143</v>
      </c>
      <c r="W145" s="224"/>
    </row>
    <row r="146" spans="19:23">
      <c r="S146" s="212">
        <f t="shared" si="4"/>
        <v>144</v>
      </c>
      <c r="W146" s="224"/>
    </row>
    <row r="147" spans="19:23">
      <c r="S147" s="212">
        <f t="shared" si="4"/>
        <v>145</v>
      </c>
      <c r="W147" s="224"/>
    </row>
    <row r="148" spans="19:23">
      <c r="S148" s="212">
        <f t="shared" si="4"/>
        <v>146</v>
      </c>
      <c r="W148" s="224"/>
    </row>
    <row r="149" spans="19:23">
      <c r="S149" s="212">
        <f t="shared" si="4"/>
        <v>147</v>
      </c>
      <c r="W149" s="224"/>
    </row>
    <row r="150" spans="19:23">
      <c r="S150" s="212">
        <f t="shared" si="4"/>
        <v>148</v>
      </c>
      <c r="W150" s="224"/>
    </row>
    <row r="151" spans="19:23">
      <c r="S151" s="212">
        <f t="shared" si="4"/>
        <v>149</v>
      </c>
      <c r="W151" s="224"/>
    </row>
    <row r="152" spans="19:23">
      <c r="S152" s="212">
        <f t="shared" si="4"/>
        <v>150</v>
      </c>
      <c r="W152" s="224"/>
    </row>
    <row r="153" spans="19:23">
      <c r="S153" s="212">
        <f t="shared" si="4"/>
        <v>151</v>
      </c>
      <c r="W153" s="224"/>
    </row>
    <row r="154" spans="19:23">
      <c r="S154" s="212">
        <f t="shared" si="4"/>
        <v>152</v>
      </c>
      <c r="W154" s="224"/>
    </row>
    <row r="155" spans="19:23">
      <c r="S155" s="212">
        <f t="shared" si="4"/>
        <v>153</v>
      </c>
      <c r="W155" s="224"/>
    </row>
    <row r="156" spans="19:23">
      <c r="S156" s="212">
        <f t="shared" si="4"/>
        <v>154</v>
      </c>
      <c r="W156" s="224"/>
    </row>
    <row r="157" spans="19:23">
      <c r="S157" s="212">
        <f t="shared" si="4"/>
        <v>155</v>
      </c>
      <c r="W157" s="224"/>
    </row>
    <row r="158" spans="19:23">
      <c r="S158" s="212">
        <f t="shared" si="4"/>
        <v>156</v>
      </c>
      <c r="W158" s="224"/>
    </row>
    <row r="159" spans="19:23">
      <c r="S159" s="212">
        <f t="shared" si="4"/>
        <v>157</v>
      </c>
      <c r="W159" s="224"/>
    </row>
    <row r="160" spans="19:23">
      <c r="S160" s="212">
        <f t="shared" si="4"/>
        <v>158</v>
      </c>
      <c r="W160" s="224"/>
    </row>
    <row r="161" spans="19:23">
      <c r="S161" s="212">
        <f t="shared" si="4"/>
        <v>159</v>
      </c>
      <c r="W161" s="224"/>
    </row>
    <row r="162" spans="19:23">
      <c r="S162" s="212">
        <f t="shared" si="4"/>
        <v>160</v>
      </c>
      <c r="W162" s="224"/>
    </row>
    <row r="163" spans="19:23">
      <c r="S163" s="212">
        <f t="shared" si="4"/>
        <v>161</v>
      </c>
      <c r="W163" s="224"/>
    </row>
    <row r="164" spans="19:23">
      <c r="S164" s="212">
        <f t="shared" si="4"/>
        <v>162</v>
      </c>
      <c r="W164" s="224"/>
    </row>
    <row r="165" spans="19:23">
      <c r="S165" s="212">
        <f t="shared" si="4"/>
        <v>163</v>
      </c>
      <c r="W165" s="224"/>
    </row>
    <row r="166" spans="19:23">
      <c r="S166" s="212">
        <f t="shared" si="4"/>
        <v>164</v>
      </c>
      <c r="W166" s="224"/>
    </row>
    <row r="167" spans="19:23">
      <c r="S167" s="212">
        <f t="shared" si="4"/>
        <v>165</v>
      </c>
      <c r="W167" s="224"/>
    </row>
    <row r="168" spans="19:23">
      <c r="S168" s="212">
        <f t="shared" si="4"/>
        <v>166</v>
      </c>
      <c r="W168" s="224"/>
    </row>
    <row r="169" spans="19:23">
      <c r="S169" s="212">
        <f t="shared" si="4"/>
        <v>167</v>
      </c>
      <c r="W169" s="224"/>
    </row>
    <row r="170" spans="19:23">
      <c r="S170" s="212">
        <f t="shared" si="4"/>
        <v>168</v>
      </c>
      <c r="W170" s="224"/>
    </row>
    <row r="171" spans="19:23">
      <c r="S171" s="212">
        <f t="shared" si="4"/>
        <v>169</v>
      </c>
      <c r="W171" s="224"/>
    </row>
    <row r="172" spans="19:23">
      <c r="S172" s="212">
        <f t="shared" si="4"/>
        <v>170</v>
      </c>
      <c r="W172" s="224"/>
    </row>
    <row r="173" spans="19:23">
      <c r="S173" s="212">
        <f t="shared" si="4"/>
        <v>171</v>
      </c>
      <c r="W173" s="224"/>
    </row>
    <row r="174" spans="19:23">
      <c r="S174" s="212">
        <f t="shared" si="4"/>
        <v>172</v>
      </c>
      <c r="W174" s="224"/>
    </row>
    <row r="175" spans="19:23">
      <c r="S175" s="212">
        <f t="shared" si="4"/>
        <v>173</v>
      </c>
      <c r="W175" s="224"/>
    </row>
    <row r="176" spans="19:23">
      <c r="S176" s="212">
        <f t="shared" si="4"/>
        <v>174</v>
      </c>
      <c r="W176" s="224"/>
    </row>
    <row r="177" spans="19:23">
      <c r="S177" s="212">
        <f t="shared" si="4"/>
        <v>175</v>
      </c>
      <c r="W177" s="224"/>
    </row>
    <row r="178" spans="19:23">
      <c r="S178" s="212">
        <f t="shared" si="4"/>
        <v>176</v>
      </c>
      <c r="W178" s="224"/>
    </row>
    <row r="179" spans="19:23">
      <c r="S179" s="212">
        <f t="shared" si="4"/>
        <v>177</v>
      </c>
      <c r="W179" s="224"/>
    </row>
    <row r="180" spans="19:23">
      <c r="S180" s="212">
        <f t="shared" si="4"/>
        <v>178</v>
      </c>
      <c r="W180" s="224"/>
    </row>
    <row r="181" spans="19:23">
      <c r="S181" s="212">
        <f t="shared" si="4"/>
        <v>179</v>
      </c>
      <c r="W181" s="224"/>
    </row>
    <row r="182" spans="19:23">
      <c r="S182" s="212">
        <f t="shared" si="4"/>
        <v>180</v>
      </c>
      <c r="W182" s="224"/>
    </row>
    <row r="183" spans="19:23">
      <c r="S183" s="212">
        <f t="shared" si="4"/>
        <v>181</v>
      </c>
      <c r="W183" s="224"/>
    </row>
    <row r="184" spans="19:23">
      <c r="S184" s="212">
        <f t="shared" si="4"/>
        <v>182</v>
      </c>
      <c r="W184" s="224"/>
    </row>
    <row r="185" spans="19:23">
      <c r="S185" s="212">
        <f t="shared" si="4"/>
        <v>183</v>
      </c>
      <c r="W185" s="224"/>
    </row>
    <row r="186" spans="19:23">
      <c r="S186" s="212">
        <f t="shared" si="4"/>
        <v>184</v>
      </c>
      <c r="W186" s="224"/>
    </row>
    <row r="187" spans="19:23">
      <c r="S187" s="212">
        <f t="shared" si="4"/>
        <v>185</v>
      </c>
      <c r="W187" s="224"/>
    </row>
    <row r="188" spans="19:23">
      <c r="S188" s="212">
        <f t="shared" si="4"/>
        <v>186</v>
      </c>
      <c r="W188" s="224"/>
    </row>
    <row r="189" spans="19:23">
      <c r="S189" s="212">
        <f t="shared" si="4"/>
        <v>187</v>
      </c>
      <c r="W189" s="224"/>
    </row>
    <row r="190" spans="19:23">
      <c r="S190" s="212">
        <f t="shared" si="4"/>
        <v>188</v>
      </c>
      <c r="W190" s="224"/>
    </row>
    <row r="191" spans="19:23">
      <c r="S191" s="212">
        <f t="shared" si="4"/>
        <v>189</v>
      </c>
      <c r="W191" s="224"/>
    </row>
    <row r="192" spans="19:23">
      <c r="S192" s="212">
        <f t="shared" si="4"/>
        <v>190</v>
      </c>
      <c r="W192" s="224"/>
    </row>
    <row r="193" spans="19:23">
      <c r="S193" s="212">
        <f t="shared" si="4"/>
        <v>191</v>
      </c>
      <c r="W193" s="224"/>
    </row>
    <row r="194" spans="19:23">
      <c r="S194" s="212">
        <f t="shared" si="4"/>
        <v>192</v>
      </c>
      <c r="W194" s="224"/>
    </row>
    <row r="195" spans="19:23">
      <c r="S195" s="212">
        <f t="shared" si="4"/>
        <v>193</v>
      </c>
      <c r="W195" s="224"/>
    </row>
    <row r="196" spans="19:23">
      <c r="S196" s="212">
        <f t="shared" si="4"/>
        <v>194</v>
      </c>
      <c r="W196" s="224"/>
    </row>
    <row r="197" spans="19:23">
      <c r="S197" s="212">
        <f t="shared" si="4"/>
        <v>195</v>
      </c>
      <c r="W197" s="224"/>
    </row>
    <row r="198" spans="19:23">
      <c r="S198" s="212">
        <f t="shared" si="4"/>
        <v>196</v>
      </c>
      <c r="W198" s="224"/>
    </row>
    <row r="199" spans="19:23">
      <c r="S199" s="212">
        <f t="shared" si="4"/>
        <v>197</v>
      </c>
      <c r="W199" s="224"/>
    </row>
    <row r="200" spans="19:23">
      <c r="S200" s="212">
        <f t="shared" ref="S200:S263" si="5">S199+1</f>
        <v>198</v>
      </c>
      <c r="W200" s="224"/>
    </row>
    <row r="201" spans="19:23">
      <c r="S201" s="212">
        <f t="shared" si="5"/>
        <v>199</v>
      </c>
      <c r="W201" s="224"/>
    </row>
    <row r="202" spans="19:23">
      <c r="S202" s="212">
        <f t="shared" si="5"/>
        <v>200</v>
      </c>
      <c r="W202" s="224"/>
    </row>
    <row r="203" spans="19:23">
      <c r="S203" s="212">
        <f t="shared" si="5"/>
        <v>201</v>
      </c>
      <c r="W203" s="224"/>
    </row>
    <row r="204" spans="19:23">
      <c r="S204" s="212">
        <f t="shared" si="5"/>
        <v>202</v>
      </c>
      <c r="W204" s="224"/>
    </row>
    <row r="205" spans="19:23">
      <c r="S205" s="212">
        <f t="shared" si="5"/>
        <v>203</v>
      </c>
      <c r="W205" s="224"/>
    </row>
    <row r="206" spans="19:23">
      <c r="S206" s="212">
        <f t="shared" si="5"/>
        <v>204</v>
      </c>
      <c r="W206" s="224"/>
    </row>
    <row r="207" spans="19:23">
      <c r="S207" s="212">
        <f t="shared" si="5"/>
        <v>205</v>
      </c>
      <c r="W207" s="224"/>
    </row>
    <row r="208" spans="19:23">
      <c r="S208" s="212">
        <f t="shared" si="5"/>
        <v>206</v>
      </c>
      <c r="W208" s="224"/>
    </row>
    <row r="209" spans="19:23">
      <c r="S209" s="212">
        <f t="shared" si="5"/>
        <v>207</v>
      </c>
      <c r="W209" s="224"/>
    </row>
    <row r="210" spans="19:23">
      <c r="S210" s="212">
        <f t="shared" si="5"/>
        <v>208</v>
      </c>
      <c r="W210" s="224"/>
    </row>
    <row r="211" spans="19:23">
      <c r="S211" s="212">
        <f t="shared" si="5"/>
        <v>209</v>
      </c>
      <c r="W211" s="224"/>
    </row>
    <row r="212" spans="19:23">
      <c r="S212" s="212">
        <f t="shared" si="5"/>
        <v>210</v>
      </c>
      <c r="W212" s="224"/>
    </row>
    <row r="213" spans="19:23">
      <c r="S213" s="212">
        <f t="shared" si="5"/>
        <v>211</v>
      </c>
      <c r="W213" s="224"/>
    </row>
    <row r="214" spans="19:23">
      <c r="S214" s="212">
        <f t="shared" si="5"/>
        <v>212</v>
      </c>
      <c r="W214" s="224"/>
    </row>
    <row r="215" spans="19:23">
      <c r="S215" s="212">
        <f t="shared" si="5"/>
        <v>213</v>
      </c>
      <c r="W215" s="224"/>
    </row>
    <row r="216" spans="19:23">
      <c r="S216" s="212">
        <f t="shared" si="5"/>
        <v>214</v>
      </c>
      <c r="W216" s="224"/>
    </row>
    <row r="217" spans="19:23">
      <c r="S217" s="212">
        <f t="shared" si="5"/>
        <v>215</v>
      </c>
      <c r="W217" s="224"/>
    </row>
    <row r="218" spans="19:23">
      <c r="S218" s="212">
        <f t="shared" si="5"/>
        <v>216</v>
      </c>
      <c r="W218" s="224"/>
    </row>
    <row r="219" spans="19:23">
      <c r="S219" s="212">
        <f t="shared" si="5"/>
        <v>217</v>
      </c>
      <c r="W219" s="224"/>
    </row>
    <row r="220" spans="19:23">
      <c r="S220" s="212">
        <f t="shared" si="5"/>
        <v>218</v>
      </c>
      <c r="W220" s="224"/>
    </row>
    <row r="221" spans="19:23">
      <c r="S221" s="212">
        <f t="shared" si="5"/>
        <v>219</v>
      </c>
      <c r="W221" s="224"/>
    </row>
    <row r="222" spans="19:23">
      <c r="S222" s="212">
        <f t="shared" si="5"/>
        <v>220</v>
      </c>
      <c r="W222" s="224"/>
    </row>
    <row r="223" spans="19:23">
      <c r="S223" s="212">
        <f t="shared" si="5"/>
        <v>221</v>
      </c>
      <c r="W223" s="224"/>
    </row>
    <row r="224" spans="19:23">
      <c r="S224" s="212">
        <f t="shared" si="5"/>
        <v>222</v>
      </c>
      <c r="W224" s="224"/>
    </row>
    <row r="225" spans="19:23">
      <c r="S225" s="212">
        <f t="shared" si="5"/>
        <v>223</v>
      </c>
      <c r="W225" s="224"/>
    </row>
    <row r="226" spans="19:23">
      <c r="S226" s="212">
        <f t="shared" si="5"/>
        <v>224</v>
      </c>
      <c r="W226" s="224"/>
    </row>
    <row r="227" spans="19:23">
      <c r="S227" s="212">
        <f t="shared" si="5"/>
        <v>225</v>
      </c>
      <c r="W227" s="224"/>
    </row>
    <row r="228" spans="19:23">
      <c r="S228" s="212">
        <f t="shared" si="5"/>
        <v>226</v>
      </c>
      <c r="W228" s="224"/>
    </row>
    <row r="229" spans="19:23">
      <c r="S229" s="212">
        <f t="shared" si="5"/>
        <v>227</v>
      </c>
      <c r="W229" s="224"/>
    </row>
    <row r="230" spans="19:23">
      <c r="S230" s="212">
        <f t="shared" si="5"/>
        <v>228</v>
      </c>
      <c r="W230" s="224"/>
    </row>
    <row r="231" spans="19:23">
      <c r="S231" s="212">
        <f t="shared" si="5"/>
        <v>229</v>
      </c>
      <c r="W231" s="224"/>
    </row>
    <row r="232" spans="19:23">
      <c r="S232" s="212">
        <f t="shared" si="5"/>
        <v>230</v>
      </c>
      <c r="W232" s="224"/>
    </row>
    <row r="233" spans="19:23">
      <c r="S233" s="212">
        <f t="shared" si="5"/>
        <v>231</v>
      </c>
      <c r="W233" s="224"/>
    </row>
    <row r="234" spans="19:23">
      <c r="S234" s="212">
        <f t="shared" si="5"/>
        <v>232</v>
      </c>
      <c r="W234" s="224"/>
    </row>
    <row r="235" spans="19:23">
      <c r="S235" s="212">
        <f t="shared" si="5"/>
        <v>233</v>
      </c>
      <c r="W235" s="224"/>
    </row>
    <row r="236" spans="19:23">
      <c r="S236" s="212">
        <f t="shared" si="5"/>
        <v>234</v>
      </c>
      <c r="W236" s="224"/>
    </row>
    <row r="237" spans="19:23">
      <c r="S237" s="212">
        <f t="shared" si="5"/>
        <v>235</v>
      </c>
      <c r="W237" s="224"/>
    </row>
    <row r="238" spans="19:23">
      <c r="S238" s="212">
        <f t="shared" si="5"/>
        <v>236</v>
      </c>
      <c r="W238" s="224"/>
    </row>
    <row r="239" spans="19:23">
      <c r="S239" s="212">
        <f t="shared" si="5"/>
        <v>237</v>
      </c>
    </row>
    <row r="240" spans="19:23">
      <c r="S240" s="212">
        <f t="shared" si="5"/>
        <v>238</v>
      </c>
    </row>
    <row r="241" spans="19:19">
      <c r="S241" s="212">
        <f t="shared" si="5"/>
        <v>239</v>
      </c>
    </row>
    <row r="242" spans="19:19">
      <c r="S242" s="212">
        <f t="shared" si="5"/>
        <v>240</v>
      </c>
    </row>
    <row r="243" spans="19:19">
      <c r="S243" s="212">
        <f t="shared" si="5"/>
        <v>241</v>
      </c>
    </row>
    <row r="244" spans="19:19">
      <c r="S244" s="212">
        <f t="shared" si="5"/>
        <v>242</v>
      </c>
    </row>
    <row r="245" spans="19:19">
      <c r="S245" s="212">
        <f t="shared" si="5"/>
        <v>243</v>
      </c>
    </row>
    <row r="246" spans="19:19">
      <c r="S246" s="212">
        <f t="shared" si="5"/>
        <v>244</v>
      </c>
    </row>
    <row r="247" spans="19:19">
      <c r="S247" s="212">
        <f t="shared" si="5"/>
        <v>245</v>
      </c>
    </row>
    <row r="248" spans="19:19">
      <c r="S248" s="212">
        <f t="shared" si="5"/>
        <v>246</v>
      </c>
    </row>
    <row r="249" spans="19:19">
      <c r="S249" s="212">
        <f t="shared" si="5"/>
        <v>247</v>
      </c>
    </row>
    <row r="250" spans="19:19">
      <c r="S250" s="212">
        <f t="shared" si="5"/>
        <v>248</v>
      </c>
    </row>
    <row r="251" spans="19:19">
      <c r="S251" s="212">
        <f t="shared" si="5"/>
        <v>249</v>
      </c>
    </row>
    <row r="252" spans="19:19">
      <c r="S252" s="212">
        <f t="shared" si="5"/>
        <v>250</v>
      </c>
    </row>
    <row r="253" spans="19:19">
      <c r="S253" s="212">
        <f t="shared" si="5"/>
        <v>251</v>
      </c>
    </row>
    <row r="254" spans="19:19">
      <c r="S254" s="212">
        <f t="shared" si="5"/>
        <v>252</v>
      </c>
    </row>
    <row r="255" spans="19:19">
      <c r="S255" s="212">
        <f t="shared" si="5"/>
        <v>253</v>
      </c>
    </row>
    <row r="256" spans="19:19">
      <c r="S256" s="212">
        <f t="shared" si="5"/>
        <v>254</v>
      </c>
    </row>
    <row r="257" spans="19:19">
      <c r="S257" s="212">
        <f t="shared" si="5"/>
        <v>255</v>
      </c>
    </row>
    <row r="258" spans="19:19">
      <c r="S258" s="212">
        <f t="shared" si="5"/>
        <v>256</v>
      </c>
    </row>
    <row r="259" spans="19:19">
      <c r="S259" s="212">
        <f t="shared" si="5"/>
        <v>257</v>
      </c>
    </row>
    <row r="260" spans="19:19">
      <c r="S260" s="212">
        <f t="shared" si="5"/>
        <v>258</v>
      </c>
    </row>
    <row r="261" spans="19:19">
      <c r="S261" s="212">
        <f t="shared" si="5"/>
        <v>259</v>
      </c>
    </row>
    <row r="262" spans="19:19">
      <c r="S262" s="212">
        <f t="shared" si="5"/>
        <v>260</v>
      </c>
    </row>
    <row r="263" spans="19:19">
      <c r="S263" s="212">
        <f t="shared" si="5"/>
        <v>261</v>
      </c>
    </row>
    <row r="264" spans="19:19">
      <c r="S264" s="212">
        <f t="shared" ref="S264:S302" si="6">S263+1</f>
        <v>262</v>
      </c>
    </row>
    <row r="265" spans="19:19">
      <c r="S265" s="212">
        <f t="shared" si="6"/>
        <v>263</v>
      </c>
    </row>
    <row r="266" spans="19:19">
      <c r="S266" s="212">
        <f t="shared" si="6"/>
        <v>264</v>
      </c>
    </row>
    <row r="267" spans="19:19">
      <c r="S267" s="212">
        <f t="shared" si="6"/>
        <v>265</v>
      </c>
    </row>
    <row r="268" spans="19:19">
      <c r="S268" s="212">
        <f t="shared" si="6"/>
        <v>266</v>
      </c>
    </row>
    <row r="269" spans="19:19">
      <c r="S269" s="212">
        <f t="shared" si="6"/>
        <v>267</v>
      </c>
    </row>
    <row r="270" spans="19:19">
      <c r="S270" s="212">
        <f t="shared" si="6"/>
        <v>268</v>
      </c>
    </row>
    <row r="271" spans="19:19">
      <c r="S271" s="212">
        <f t="shared" si="6"/>
        <v>269</v>
      </c>
    </row>
    <row r="272" spans="19:19">
      <c r="S272" s="212">
        <f t="shared" si="6"/>
        <v>270</v>
      </c>
    </row>
    <row r="273" spans="19:19">
      <c r="S273" s="212">
        <f t="shared" si="6"/>
        <v>271</v>
      </c>
    </row>
    <row r="274" spans="19:19">
      <c r="S274" s="212">
        <f t="shared" si="6"/>
        <v>272</v>
      </c>
    </row>
    <row r="275" spans="19:19">
      <c r="S275" s="212">
        <f t="shared" si="6"/>
        <v>273</v>
      </c>
    </row>
    <row r="276" spans="19:19">
      <c r="S276" s="212">
        <f t="shared" si="6"/>
        <v>274</v>
      </c>
    </row>
    <row r="277" spans="19:19">
      <c r="S277" s="212">
        <f t="shared" si="6"/>
        <v>275</v>
      </c>
    </row>
    <row r="278" spans="19:19">
      <c r="S278" s="212">
        <f t="shared" si="6"/>
        <v>276</v>
      </c>
    </row>
    <row r="279" spans="19:19">
      <c r="S279" s="212">
        <f t="shared" si="6"/>
        <v>277</v>
      </c>
    </row>
    <row r="280" spans="19:19">
      <c r="S280" s="212">
        <f t="shared" si="6"/>
        <v>278</v>
      </c>
    </row>
    <row r="281" spans="19:19">
      <c r="S281" s="212">
        <f t="shared" si="6"/>
        <v>279</v>
      </c>
    </row>
    <row r="282" spans="19:19">
      <c r="S282" s="212">
        <f t="shared" si="6"/>
        <v>280</v>
      </c>
    </row>
    <row r="283" spans="19:19">
      <c r="S283" s="212">
        <f t="shared" si="6"/>
        <v>281</v>
      </c>
    </row>
    <row r="284" spans="19:19">
      <c r="S284" s="212">
        <f t="shared" si="6"/>
        <v>282</v>
      </c>
    </row>
    <row r="285" spans="19:19">
      <c r="S285" s="212">
        <f t="shared" si="6"/>
        <v>283</v>
      </c>
    </row>
    <row r="286" spans="19:19">
      <c r="S286" s="212">
        <f t="shared" si="6"/>
        <v>284</v>
      </c>
    </row>
    <row r="287" spans="19:19">
      <c r="S287" s="212">
        <f t="shared" si="6"/>
        <v>285</v>
      </c>
    </row>
    <row r="288" spans="19:19">
      <c r="S288" s="212">
        <f t="shared" si="6"/>
        <v>286</v>
      </c>
    </row>
    <row r="289" spans="19:19">
      <c r="S289" s="212">
        <f t="shared" si="6"/>
        <v>287</v>
      </c>
    </row>
    <row r="290" spans="19:19">
      <c r="S290" s="212">
        <f t="shared" si="6"/>
        <v>288</v>
      </c>
    </row>
    <row r="291" spans="19:19">
      <c r="S291" s="212">
        <f t="shared" si="6"/>
        <v>289</v>
      </c>
    </row>
    <row r="292" spans="19:19">
      <c r="S292" s="212">
        <f t="shared" si="6"/>
        <v>290</v>
      </c>
    </row>
    <row r="293" spans="19:19">
      <c r="S293" s="212">
        <f t="shared" si="6"/>
        <v>291</v>
      </c>
    </row>
    <row r="294" spans="19:19">
      <c r="S294" s="212">
        <f t="shared" si="6"/>
        <v>292</v>
      </c>
    </row>
    <row r="295" spans="19:19">
      <c r="S295" s="212">
        <f t="shared" si="6"/>
        <v>293</v>
      </c>
    </row>
    <row r="296" spans="19:19">
      <c r="S296" s="212">
        <f t="shared" si="6"/>
        <v>294</v>
      </c>
    </row>
    <row r="297" spans="19:19">
      <c r="S297" s="212">
        <f t="shared" si="6"/>
        <v>295</v>
      </c>
    </row>
    <row r="298" spans="19:19">
      <c r="S298" s="212">
        <f t="shared" si="6"/>
        <v>296</v>
      </c>
    </row>
    <row r="299" spans="19:19">
      <c r="S299" s="212">
        <f t="shared" si="6"/>
        <v>297</v>
      </c>
    </row>
    <row r="300" spans="19:19">
      <c r="S300" s="212">
        <f t="shared" si="6"/>
        <v>298</v>
      </c>
    </row>
    <row r="301" spans="19:19">
      <c r="S301" s="212">
        <f t="shared" si="6"/>
        <v>299</v>
      </c>
    </row>
    <row r="302" spans="19:19">
      <c r="S302" s="212">
        <f t="shared" si="6"/>
        <v>300</v>
      </c>
    </row>
  </sheetData>
  <sheetProtection algorithmName="SHA-512" hashValue="6KWjlTrRWpCCXEQEd0e8iFNxtkVcJHc1g9kALuUfIRSr5c207gW7/ulpBdDUh1MfPDNwZiv+ugKRC4rYNna0fA==" saltValue="JVbs1zqOZDnWWLv8zNJeXw==" spinCount="100000" sheet="1" scenarios="1" selectLockedCells="1" selectUnlockedCells="1"/>
  <sortState xmlns:xlrd2="http://schemas.microsoft.com/office/spreadsheetml/2017/richdata2" ref="U3:U102">
    <sortCondition ref="U3:U102"/>
  </sortState>
  <phoneticPr fontId="19"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BD36D-B981-674C-804F-3FB843455268}">
  <sheetPr codeName="Hoja18"/>
  <dimension ref="A11:G17"/>
  <sheetViews>
    <sheetView showGridLines="0" zoomScale="120" zoomScaleNormal="120" workbookViewId="0">
      <selection activeCell="A13" sqref="A13"/>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21" t="s">
        <v>200</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21"/>
      <c r="B15" s="8"/>
      <c r="C15" s="8"/>
      <c r="D15" s="8"/>
      <c r="E15" s="8"/>
      <c r="F15" s="8"/>
      <c r="G15" s="8"/>
    </row>
    <row r="16" spans="1:7" s="2" customFormat="1" ht="5" customHeight="1">
      <c r="A16" s="8"/>
      <c r="B16" s="8"/>
      <c r="C16" s="8"/>
      <c r="D16" s="8"/>
      <c r="E16" s="8"/>
      <c r="F16" s="8"/>
      <c r="G16" s="8"/>
    </row>
    <row r="17" spans="1:6" ht="55"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EF59F-E4FD-B845-8A86-EFBE33230491}">
  <sheetPr codeName="Hoja19"/>
  <dimension ref="A1:M25"/>
  <sheetViews>
    <sheetView showGridLines="0" zoomScale="90" zoomScaleNormal="90" workbookViewId="0"/>
  </sheetViews>
  <sheetFormatPr baseColWidth="10" defaultColWidth="10.83203125" defaultRowHeight="14"/>
  <cols>
    <col min="1" max="1" width="19.83203125" style="59" bestFit="1" customWidth="1"/>
    <col min="2" max="2" width="6.33203125" style="121" customWidth="1"/>
    <col min="3" max="3" width="39.6640625" style="59" customWidth="1"/>
    <col min="4" max="5" width="40.1640625" style="59" customWidth="1"/>
    <col min="6" max="6" width="14.5" style="59" customWidth="1"/>
    <col min="7" max="7" width="16.5" style="59" customWidth="1"/>
    <col min="8" max="8" width="3.83203125" style="59" customWidth="1"/>
    <col min="9" max="16" width="10.83203125" style="59"/>
    <col min="17" max="17" width="3.83203125" style="59" customWidth="1"/>
    <col min="18" max="16384" width="10.83203125" style="59"/>
  </cols>
  <sheetData>
    <row r="1" spans="1:13" ht="80" customHeight="1">
      <c r="A1" s="120"/>
      <c r="I1" s="122"/>
      <c r="J1" s="122"/>
      <c r="K1" s="373"/>
      <c r="L1" s="373"/>
      <c r="M1" s="373"/>
    </row>
    <row r="2" spans="1:13" ht="40" customHeight="1">
      <c r="E2" s="60"/>
      <c r="F2" s="60"/>
      <c r="G2" s="60"/>
    </row>
    <row r="3" spans="1:13" ht="16" customHeight="1">
      <c r="D3" s="60"/>
      <c r="E3" s="60"/>
      <c r="F3" s="60"/>
      <c r="G3" s="60"/>
    </row>
    <row r="4" spans="1:13" s="126" customFormat="1" ht="20" customHeight="1">
      <c r="A4" s="123" t="s">
        <v>231</v>
      </c>
      <c r="B4" s="72"/>
      <c r="C4" s="72"/>
      <c r="D4" s="72"/>
      <c r="E4" s="72"/>
      <c r="F4" s="124"/>
      <c r="G4" s="125"/>
    </row>
    <row r="5" spans="1:13" s="126" customFormat="1" ht="20" customHeight="1">
      <c r="A5" s="123" t="s">
        <v>232</v>
      </c>
      <c r="B5" s="72"/>
      <c r="C5" s="72"/>
      <c r="D5" s="72"/>
      <c r="E5" s="72"/>
      <c r="F5" s="127"/>
    </row>
    <row r="6" spans="1:13" s="126" customFormat="1" ht="20" customHeight="1">
      <c r="A6" s="123" t="s">
        <v>233</v>
      </c>
      <c r="B6" s="72"/>
      <c r="C6" s="72"/>
      <c r="D6" s="72"/>
      <c r="E6" s="72"/>
      <c r="F6" s="127"/>
    </row>
    <row r="7" spans="1:13" s="126" customFormat="1" ht="20" customHeight="1">
      <c r="A7" s="123" t="s">
        <v>234</v>
      </c>
      <c r="B7" s="72"/>
      <c r="C7" s="72"/>
      <c r="D7" s="72"/>
      <c r="E7" s="72"/>
      <c r="F7" s="127"/>
    </row>
    <row r="8" spans="1:13" s="126" customFormat="1" ht="20" customHeight="1">
      <c r="A8" s="123" t="s">
        <v>235</v>
      </c>
      <c r="B8" s="72"/>
      <c r="C8" s="72"/>
      <c r="D8" s="72"/>
      <c r="E8" s="72"/>
      <c r="F8" s="127"/>
    </row>
    <row r="9" spans="1:13" s="126" customFormat="1" ht="20" customHeight="1">
      <c r="A9" s="123" t="s">
        <v>236</v>
      </c>
      <c r="B9" s="72"/>
      <c r="C9" s="72"/>
      <c r="D9" s="72"/>
      <c r="E9" s="72"/>
      <c r="F9" s="127"/>
    </row>
    <row r="10" spans="1:13" s="126" customFormat="1" ht="20" customHeight="1">
      <c r="A10" s="123" t="s">
        <v>237</v>
      </c>
      <c r="B10" s="72"/>
      <c r="C10" s="72"/>
      <c r="D10" s="72"/>
      <c r="E10" s="72"/>
      <c r="F10" s="127"/>
    </row>
    <row r="11" spans="1:13" s="126" customFormat="1" ht="20" customHeight="1">
      <c r="A11" s="123" t="s">
        <v>238</v>
      </c>
      <c r="B11" s="72"/>
      <c r="C11" s="72"/>
      <c r="D11" s="72"/>
      <c r="E11" s="72"/>
      <c r="F11" s="127"/>
    </row>
    <row r="12" spans="1:13" s="126" customFormat="1" ht="20" customHeight="1">
      <c r="A12" s="123" t="s">
        <v>239</v>
      </c>
      <c r="B12" s="72"/>
      <c r="C12" s="72"/>
      <c r="D12" s="72"/>
      <c r="E12" s="72"/>
      <c r="F12" s="127"/>
    </row>
    <row r="13" spans="1:13" s="126" customFormat="1" ht="20" customHeight="1">
      <c r="B13" s="128"/>
    </row>
    <row r="14" spans="1:13" s="126" customFormat="1" ht="20" customHeight="1">
      <c r="B14" s="128"/>
    </row>
    <row r="15" spans="1:13" s="126" customFormat="1" ht="20" customHeight="1">
      <c r="B15" s="128"/>
    </row>
    <row r="16" spans="1:13">
      <c r="A16" s="126"/>
      <c r="B16" s="128"/>
    </row>
    <row r="17" spans="1:2">
      <c r="A17" s="126"/>
      <c r="B17" s="128"/>
    </row>
    <row r="18" spans="1:2">
      <c r="A18" s="126"/>
      <c r="B18" s="128"/>
    </row>
    <row r="19" spans="1:2">
      <c r="A19" s="126"/>
      <c r="B19" s="128"/>
    </row>
    <row r="20" spans="1:2">
      <c r="A20" s="126"/>
      <c r="B20" s="128"/>
    </row>
    <row r="21" spans="1:2">
      <c r="A21" s="126"/>
      <c r="B21" s="128"/>
    </row>
    <row r="22" spans="1:2">
      <c r="A22" s="126"/>
    </row>
    <row r="23" spans="1:2">
      <c r="A23" s="126"/>
    </row>
    <row r="24" spans="1:2">
      <c r="A24" s="126"/>
    </row>
    <row r="25" spans="1:2">
      <c r="A25" s="126"/>
    </row>
  </sheetData>
  <mergeCells count="1">
    <mergeCell ref="K1:M1"/>
  </mergeCells>
  <pageMargins left="0.7" right="0.7" top="0.75" bottom="0.75" header="0.3" footer="0.3"/>
  <pageSetup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31A4E-CE6C-A444-8233-BC780B4D5A98}">
  <sheetPr codeName="Hoja21"/>
  <dimension ref="A1:M12"/>
  <sheetViews>
    <sheetView showGridLines="0" zoomScale="90" zoomScaleNormal="90" workbookViewId="0"/>
  </sheetViews>
  <sheetFormatPr baseColWidth="10" defaultColWidth="10.83203125" defaultRowHeight="14"/>
  <cols>
    <col min="1" max="1" width="19.83203125" style="59" bestFit="1" customWidth="1"/>
    <col min="2" max="2" width="6.33203125" style="121" customWidth="1"/>
    <col min="3" max="6" width="28.6640625" style="59" customWidth="1"/>
    <col min="7" max="7" width="14.83203125" style="59" customWidth="1"/>
    <col min="8" max="8" width="3.83203125" style="59" customWidth="1"/>
    <col min="9" max="16" width="10.83203125" style="59"/>
    <col min="17" max="17" width="3.83203125" style="59" customWidth="1"/>
    <col min="18" max="16384" width="10.83203125" style="59"/>
  </cols>
  <sheetData>
    <row r="1" spans="1:13" ht="80" customHeight="1">
      <c r="A1" s="120"/>
      <c r="I1" s="122"/>
      <c r="J1" s="122"/>
      <c r="K1" s="373"/>
      <c r="L1" s="373"/>
      <c r="M1" s="373"/>
    </row>
    <row r="2" spans="1:13" ht="40" customHeight="1">
      <c r="D2" s="60"/>
      <c r="E2" s="60"/>
      <c r="F2" s="60"/>
      <c r="G2" s="60"/>
      <c r="I2" s="60"/>
    </row>
    <row r="3" spans="1:13" ht="16" customHeight="1">
      <c r="C3" s="60"/>
      <c r="D3" s="60"/>
      <c r="E3" s="60"/>
      <c r="F3" s="60"/>
      <c r="G3" s="60"/>
    </row>
    <row r="4" spans="1:13">
      <c r="A4" s="375" t="s">
        <v>195</v>
      </c>
      <c r="B4" s="376"/>
      <c r="C4" s="379" t="s">
        <v>203</v>
      </c>
      <c r="D4" s="380"/>
      <c r="E4" s="380"/>
      <c r="F4" s="381"/>
    </row>
    <row r="5" spans="1:13" ht="15">
      <c r="A5" s="377"/>
      <c r="B5" s="378"/>
      <c r="C5" s="27" t="s">
        <v>183</v>
      </c>
      <c r="D5" s="28" t="s">
        <v>184</v>
      </c>
      <c r="E5" s="29" t="s">
        <v>185</v>
      </c>
      <c r="F5" s="30" t="s">
        <v>186</v>
      </c>
    </row>
    <row r="6" spans="1:13">
      <c r="A6" s="377"/>
      <c r="B6" s="378"/>
      <c r="C6" s="32">
        <v>1</v>
      </c>
      <c r="D6" s="31">
        <v>2</v>
      </c>
      <c r="E6" s="33">
        <v>3</v>
      </c>
      <c r="F6" s="34">
        <v>4</v>
      </c>
    </row>
    <row r="7" spans="1:13" s="130" customFormat="1" ht="30" customHeight="1">
      <c r="A7" s="374" t="s">
        <v>205</v>
      </c>
      <c r="B7" s="374"/>
      <c r="C7" s="129" t="s">
        <v>211</v>
      </c>
      <c r="D7" s="129" t="s">
        <v>212</v>
      </c>
      <c r="E7" s="129" t="s">
        <v>213</v>
      </c>
      <c r="F7" s="129" t="s">
        <v>214</v>
      </c>
    </row>
    <row r="8" spans="1:13" s="130" customFormat="1" ht="30" customHeight="1">
      <c r="A8" s="374" t="s">
        <v>206</v>
      </c>
      <c r="B8" s="374"/>
      <c r="C8" s="129" t="s">
        <v>215</v>
      </c>
      <c r="D8" s="129" t="s">
        <v>211</v>
      </c>
      <c r="E8" s="129" t="s">
        <v>212</v>
      </c>
      <c r="F8" s="129" t="s">
        <v>213</v>
      </c>
    </row>
    <row r="9" spans="1:13" s="130" customFormat="1" ht="30" customHeight="1">
      <c r="A9" s="374" t="s">
        <v>207</v>
      </c>
      <c r="B9" s="374"/>
      <c r="C9" s="129" t="s">
        <v>216</v>
      </c>
      <c r="D9" s="129" t="s">
        <v>215</v>
      </c>
      <c r="E9" s="129" t="s">
        <v>211</v>
      </c>
      <c r="F9" s="129" t="s">
        <v>212</v>
      </c>
    </row>
    <row r="10" spans="1:13" s="130" customFormat="1" ht="30" customHeight="1">
      <c r="A10" s="374" t="s">
        <v>208</v>
      </c>
      <c r="B10" s="374"/>
      <c r="C10" s="129" t="s">
        <v>217</v>
      </c>
      <c r="D10" s="129" t="s">
        <v>216</v>
      </c>
      <c r="E10" s="129" t="s">
        <v>215</v>
      </c>
      <c r="F10" s="129" t="s">
        <v>211</v>
      </c>
    </row>
    <row r="11" spans="1:13" s="130" customFormat="1" ht="30" customHeight="1">
      <c r="A11" s="374" t="s">
        <v>209</v>
      </c>
      <c r="B11" s="374"/>
      <c r="C11" s="129" t="s">
        <v>218</v>
      </c>
      <c r="D11" s="129" t="s">
        <v>217</v>
      </c>
      <c r="E11" s="129" t="s">
        <v>216</v>
      </c>
      <c r="F11" s="129" t="s">
        <v>215</v>
      </c>
    </row>
    <row r="12" spans="1:13" s="130" customFormat="1" ht="30" customHeight="1">
      <c r="A12" s="374" t="s">
        <v>210</v>
      </c>
      <c r="B12" s="374"/>
      <c r="C12" s="374" t="s">
        <v>219</v>
      </c>
      <c r="D12" s="374"/>
      <c r="E12" s="374"/>
      <c r="F12" s="374"/>
    </row>
  </sheetData>
  <mergeCells count="10">
    <mergeCell ref="A10:B10"/>
    <mergeCell ref="A11:B11"/>
    <mergeCell ref="A12:B12"/>
    <mergeCell ref="C12:F12"/>
    <mergeCell ref="K1:M1"/>
    <mergeCell ref="A4:B6"/>
    <mergeCell ref="C4:F4"/>
    <mergeCell ref="A7:B7"/>
    <mergeCell ref="A8:B8"/>
    <mergeCell ref="A9:B9"/>
  </mergeCells>
  <pageMargins left="0.7" right="0.7" top="0.75" bottom="0.75" header="0.3" footer="0.3"/>
  <pageSetup orientation="portrait"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B40D9-5229-AC49-9A3E-536262094683}">
  <sheetPr codeName="Hoja22"/>
  <dimension ref="A1:V166"/>
  <sheetViews>
    <sheetView showGridLines="0" zoomScale="90" zoomScaleNormal="90" workbookViewId="0"/>
  </sheetViews>
  <sheetFormatPr baseColWidth="10" defaultColWidth="10.83203125" defaultRowHeight="14"/>
  <cols>
    <col min="1" max="2" width="39.6640625" style="62" customWidth="1"/>
    <col min="3" max="3" width="46.83203125" style="62" customWidth="1"/>
    <col min="4" max="4" width="47.6640625" style="62" customWidth="1"/>
    <col min="5" max="5" width="12.33203125" style="62" bestFit="1" customWidth="1"/>
    <col min="6" max="7" width="16.5" style="62" customWidth="1"/>
    <col min="8" max="8" width="16.5" style="113" customWidth="1"/>
    <col min="9" max="11" width="13.33203125" style="110" customWidth="1"/>
    <col min="12" max="15" width="14.83203125" style="112" customWidth="1"/>
    <col min="16" max="17" width="16.5" style="132" customWidth="1"/>
    <col min="18" max="20" width="16.5" style="62" customWidth="1"/>
    <col min="21" max="16384" width="10.83203125" style="62"/>
  </cols>
  <sheetData>
    <row r="1" spans="1:20" ht="80" customHeight="1">
      <c r="A1" s="117"/>
      <c r="M1" s="149"/>
      <c r="N1" s="149"/>
      <c r="O1" s="43"/>
      <c r="P1" s="43"/>
      <c r="Q1" s="43"/>
    </row>
    <row r="2" spans="1:20" ht="40" customHeight="1">
      <c r="C2" s="368"/>
      <c r="D2" s="368"/>
      <c r="E2" s="368"/>
      <c r="F2" s="368"/>
      <c r="G2" s="368"/>
      <c r="H2" s="368"/>
      <c r="I2" s="368"/>
      <c r="J2" s="112"/>
      <c r="K2" s="112"/>
    </row>
    <row r="3" spans="1:20" ht="20" customHeight="1">
      <c r="C3" s="368"/>
      <c r="D3" s="368"/>
      <c r="E3" s="368"/>
      <c r="F3" s="368"/>
      <c r="G3" s="368"/>
      <c r="H3" s="368"/>
      <c r="I3" s="368"/>
      <c r="J3" s="112"/>
      <c r="K3" s="112"/>
    </row>
    <row r="4" spans="1:20" ht="16" customHeight="1">
      <c r="A4" s="347" t="s">
        <v>106</v>
      </c>
      <c r="B4" s="347"/>
      <c r="C4" s="153"/>
      <c r="D4" s="147"/>
      <c r="E4" s="147"/>
      <c r="F4" s="147"/>
      <c r="G4" s="147"/>
      <c r="H4" s="147"/>
      <c r="I4" s="147"/>
      <c r="J4" s="147"/>
      <c r="K4" s="147"/>
      <c r="L4" s="147"/>
      <c r="M4" s="147"/>
      <c r="N4" s="147"/>
      <c r="O4" s="147"/>
      <c r="P4" s="147"/>
    </row>
    <row r="5" spans="1:20" ht="18" customHeight="1">
      <c r="A5" s="112" t="s">
        <v>119</v>
      </c>
      <c r="B5" s="148"/>
      <c r="C5" s="153"/>
      <c r="D5" s="147"/>
      <c r="E5" s="147"/>
      <c r="F5" s="147"/>
      <c r="G5" s="147"/>
      <c r="H5" s="147"/>
      <c r="I5" s="147"/>
      <c r="J5" s="147"/>
      <c r="K5" s="147"/>
      <c r="L5" s="147"/>
      <c r="M5" s="147"/>
      <c r="N5" s="147"/>
      <c r="O5" s="147"/>
      <c r="P5" s="147"/>
    </row>
    <row r="6" spans="1:20" s="111" customFormat="1" ht="18" customHeight="1">
      <c r="A6" s="112" t="s">
        <v>107</v>
      </c>
      <c r="B6" s="185"/>
      <c r="C6" s="153"/>
      <c r="D6" s="147"/>
      <c r="E6" s="147"/>
      <c r="F6" s="147"/>
      <c r="G6" s="147"/>
      <c r="H6" s="147"/>
      <c r="I6" s="147"/>
      <c r="J6" s="147"/>
      <c r="K6" s="147"/>
      <c r="L6" s="147"/>
      <c r="M6" s="147"/>
      <c r="N6" s="147"/>
      <c r="O6" s="147"/>
      <c r="P6" s="147"/>
      <c r="Q6" s="132"/>
    </row>
    <row r="7" spans="1:20" s="111" customFormat="1" ht="20" customHeight="1">
      <c r="A7" s="112" t="s">
        <v>174</v>
      </c>
      <c r="B7" s="186"/>
      <c r="C7" s="153"/>
      <c r="D7" s="147"/>
      <c r="E7" s="147"/>
      <c r="F7" s="147"/>
      <c r="G7" s="147"/>
      <c r="H7" s="147"/>
      <c r="I7" s="147"/>
      <c r="J7" s="147"/>
      <c r="K7" s="147"/>
      <c r="L7" s="147"/>
      <c r="M7" s="147"/>
      <c r="N7" s="147"/>
      <c r="O7" s="147"/>
      <c r="P7" s="147"/>
      <c r="Q7" s="132"/>
    </row>
    <row r="8" spans="1:20" s="111" customFormat="1" ht="20" customHeight="1">
      <c r="A8" s="112" t="s">
        <v>175</v>
      </c>
      <c r="B8" s="186"/>
      <c r="C8" s="153"/>
      <c r="D8" s="147"/>
      <c r="E8" s="147"/>
      <c r="F8" s="147"/>
      <c r="G8" s="147"/>
      <c r="H8" s="147"/>
      <c r="I8" s="147"/>
      <c r="J8" s="147"/>
      <c r="K8" s="147"/>
      <c r="L8" s="147"/>
      <c r="M8" s="147"/>
      <c r="N8" s="147"/>
      <c r="O8" s="147"/>
      <c r="P8" s="147"/>
      <c r="Q8" s="132"/>
    </row>
    <row r="9" spans="1:20" ht="20" customHeight="1">
      <c r="A9" s="112" t="s">
        <v>176</v>
      </c>
      <c r="B9" s="186"/>
      <c r="D9" s="147"/>
      <c r="E9" s="147"/>
      <c r="F9" s="147"/>
      <c r="G9" s="147"/>
      <c r="H9" s="147"/>
      <c r="I9" s="147"/>
      <c r="J9" s="147"/>
      <c r="K9" s="147"/>
      <c r="L9" s="147"/>
      <c r="M9" s="147"/>
      <c r="N9" s="147"/>
      <c r="O9" s="147"/>
      <c r="P9" s="147"/>
    </row>
    <row r="10" spans="1:20" ht="20" customHeight="1">
      <c r="A10" s="112" t="s">
        <v>177</v>
      </c>
      <c r="B10" s="187"/>
      <c r="C10" s="118"/>
      <c r="D10" s="118"/>
      <c r="E10" s="118"/>
      <c r="F10" s="118"/>
      <c r="G10" s="118"/>
      <c r="H10" s="133"/>
      <c r="I10" s="119"/>
      <c r="J10" s="119"/>
      <c r="K10" s="119"/>
    </row>
    <row r="11" spans="1:20" ht="20" customHeight="1">
      <c r="A11" s="203" t="s">
        <v>254</v>
      </c>
      <c r="B11" s="142"/>
      <c r="C11" s="118"/>
      <c r="D11" s="118"/>
      <c r="E11" s="118"/>
      <c r="F11" s="118"/>
      <c r="G11" s="118"/>
      <c r="H11" s="133"/>
      <c r="I11" s="119"/>
      <c r="J11" s="119"/>
      <c r="K11" s="119"/>
    </row>
    <row r="12" spans="1:20" ht="20" customHeight="1">
      <c r="B12" s="99"/>
      <c r="C12" s="99"/>
      <c r="D12" s="99"/>
      <c r="E12" s="99"/>
      <c r="F12" s="101"/>
      <c r="G12" s="101"/>
      <c r="H12" s="133"/>
      <c r="I12" s="119"/>
      <c r="J12" s="119"/>
      <c r="K12" s="119"/>
    </row>
    <row r="13" spans="1:20" s="23" customFormat="1" hidden="1">
      <c r="B13" s="24"/>
      <c r="C13" s="24"/>
      <c r="D13" s="24"/>
      <c r="E13" s="24"/>
      <c r="F13" s="101" t="e">
        <f>IF($B$6="","",VLOOKUP($B$6,'Listas desplegables'!$G$3:$I$18,3,0))</f>
        <v>#N/A</v>
      </c>
      <c r="G13" s="101" t="e">
        <f>IF(F13="","",F13+2)</f>
        <v>#N/A</v>
      </c>
      <c r="H13" s="22" t="b">
        <f>IF($B$7="","",IF($B$6="","",IF($B$6="Total Compensación sin PL Mensual ($)",VLOOKUP($B$7,'Listas desplegables'!$Y$4:$AB$8,2,0),IF($B$6="Total Compensación con PL Mensual ($)",VLOOKUP($B$7,'Listas desplegables'!$Y$4:$AB$8,3,0),IF($B$6="Total Compensación con PL Anualizado ($)",VLOOKUP($B$7,'Listas desplegables'!$Y$4:$AB$8,4,0))))))</f>
        <v>0</v>
      </c>
      <c r="I13" s="22"/>
      <c r="J13" s="22"/>
      <c r="K13" s="22"/>
      <c r="L13" s="25"/>
      <c r="M13" s="25"/>
      <c r="N13" s="25"/>
      <c r="O13" s="25"/>
      <c r="P13" s="25"/>
      <c r="Q13" s="25"/>
    </row>
    <row r="14" spans="1:20" ht="16" customHeight="1">
      <c r="A14" s="343" t="s">
        <v>228</v>
      </c>
      <c r="B14" s="343" t="s">
        <v>223</v>
      </c>
      <c r="C14" s="343" t="s">
        <v>221</v>
      </c>
      <c r="D14" s="343" t="s">
        <v>224</v>
      </c>
      <c r="E14" s="343" t="s">
        <v>116</v>
      </c>
      <c r="F14" s="343" t="s">
        <v>229</v>
      </c>
      <c r="G14" s="344" t="s">
        <v>241</v>
      </c>
      <c r="H14" s="344" t="s">
        <v>193</v>
      </c>
      <c r="I14" s="344" t="s">
        <v>196</v>
      </c>
      <c r="J14" s="344" t="s">
        <v>194</v>
      </c>
      <c r="K14" s="344" t="s">
        <v>195</v>
      </c>
      <c r="L14" s="388" t="s">
        <v>203</v>
      </c>
      <c r="M14" s="389"/>
      <c r="N14" s="389"/>
      <c r="O14" s="390"/>
      <c r="P14" s="385" t="s">
        <v>178</v>
      </c>
      <c r="Q14" s="385" t="s">
        <v>179</v>
      </c>
      <c r="R14" s="382" t="s">
        <v>180</v>
      </c>
      <c r="S14" s="344" t="s">
        <v>197</v>
      </c>
      <c r="T14" s="344" t="s">
        <v>182</v>
      </c>
    </row>
    <row r="15" spans="1:20" ht="16" customHeight="1">
      <c r="A15" s="343"/>
      <c r="B15" s="343"/>
      <c r="C15" s="343"/>
      <c r="D15" s="343"/>
      <c r="E15" s="343"/>
      <c r="F15" s="343"/>
      <c r="G15" s="359"/>
      <c r="H15" s="359"/>
      <c r="I15" s="359"/>
      <c r="J15" s="359"/>
      <c r="K15" s="359"/>
      <c r="L15" s="177" t="s">
        <v>183</v>
      </c>
      <c r="M15" s="178" t="s">
        <v>184</v>
      </c>
      <c r="N15" s="179" t="s">
        <v>185</v>
      </c>
      <c r="O15" s="180" t="s">
        <v>186</v>
      </c>
      <c r="P15" s="386"/>
      <c r="Q15" s="386"/>
      <c r="R15" s="383"/>
      <c r="S15" s="359"/>
      <c r="T15" s="359"/>
    </row>
    <row r="16" spans="1:20" ht="17" customHeight="1">
      <c r="A16" s="344"/>
      <c r="B16" s="344"/>
      <c r="C16" s="344"/>
      <c r="D16" s="344"/>
      <c r="E16" s="344"/>
      <c r="F16" s="344"/>
      <c r="G16" s="359"/>
      <c r="H16" s="359"/>
      <c r="I16" s="359"/>
      <c r="J16" s="359"/>
      <c r="K16" s="359"/>
      <c r="L16" s="181">
        <v>1</v>
      </c>
      <c r="M16" s="182">
        <v>2</v>
      </c>
      <c r="N16" s="183">
        <v>3</v>
      </c>
      <c r="O16" s="184">
        <v>4</v>
      </c>
      <c r="P16" s="387"/>
      <c r="Q16" s="387"/>
      <c r="R16" s="384"/>
      <c r="S16" s="359"/>
      <c r="T16" s="359"/>
    </row>
    <row r="17" spans="1:20" ht="19" customHeight="1">
      <c r="A17" s="173"/>
      <c r="B17" s="231"/>
      <c r="C17" s="174"/>
      <c r="D17" s="174"/>
      <c r="E17" s="174"/>
      <c r="F17" s="171"/>
      <c r="G17" s="172"/>
      <c r="H17" s="37"/>
      <c r="I17" s="36"/>
      <c r="J17" s="36"/>
      <c r="K17" s="36"/>
      <c r="L17" s="38"/>
      <c r="M17" s="38"/>
      <c r="N17" s="38"/>
      <c r="O17" s="38"/>
      <c r="P17" s="39"/>
      <c r="Q17" s="39"/>
      <c r="R17" s="40"/>
      <c r="S17" s="190" t="str">
        <f>IF(R17="","",IF(R17=1,L17,IF(R17=2,M17,IF(R17=3,N17,IF(R17=4,O17)))))</f>
        <v/>
      </c>
      <c r="T17" s="188" t="str">
        <f t="shared" ref="T17:T48" si="0">IF(F17="","",IF(R17="","",IF(R17=1,F17*(1+L17),IF(R17=2,F17*(1+M17),IF(R17=3,F17*(1+N17),IF(R17=4,F17*(1+O17),"ERROR"))))))</f>
        <v/>
      </c>
    </row>
    <row r="18" spans="1:20" ht="19" customHeight="1">
      <c r="A18" s="173"/>
      <c r="B18" s="231"/>
      <c r="C18" s="174"/>
      <c r="D18" s="174"/>
      <c r="E18" s="174"/>
      <c r="F18" s="171"/>
      <c r="G18" s="172"/>
      <c r="H18" s="37"/>
      <c r="I18" s="36"/>
      <c r="J18" s="36"/>
      <c r="K18" s="36"/>
      <c r="L18" s="38"/>
      <c r="M18" s="38"/>
      <c r="N18" s="38"/>
      <c r="O18" s="38"/>
      <c r="P18" s="39"/>
      <c r="Q18" s="39"/>
      <c r="R18" s="131"/>
      <c r="S18" s="191" t="str">
        <f t="shared" ref="S18" si="1">IF(R18="","",IF(R18=1,L18,IF(R18=2,M18,IF(R18=3,N18,IF(R18=4,O18)))))</f>
        <v/>
      </c>
      <c r="T18" s="189" t="str">
        <f t="shared" si="0"/>
        <v/>
      </c>
    </row>
    <row r="19" spans="1:20" ht="19" customHeight="1">
      <c r="A19" s="173"/>
      <c r="B19" s="231"/>
      <c r="C19" s="174"/>
      <c r="D19" s="174"/>
      <c r="E19" s="174"/>
      <c r="F19" s="171"/>
      <c r="G19" s="172"/>
      <c r="H19" s="37"/>
      <c r="I19" s="36"/>
      <c r="J19" s="36"/>
      <c r="K19" s="36"/>
      <c r="L19" s="38"/>
      <c r="M19" s="38"/>
      <c r="N19" s="38"/>
      <c r="O19" s="38"/>
      <c r="P19" s="39"/>
      <c r="Q19" s="39"/>
      <c r="R19" s="131"/>
      <c r="S19" s="191" t="str">
        <f t="shared" ref="S19:S82" si="2">IF(R19="","",IF(R19=1,L19,IF(R19=2,M19,IF(R19=3,N19,IF(R19=4,O19)))))</f>
        <v/>
      </c>
      <c r="T19" s="189" t="str">
        <f t="shared" si="0"/>
        <v/>
      </c>
    </row>
    <row r="20" spans="1:20" ht="19" customHeight="1">
      <c r="A20" s="173"/>
      <c r="B20" s="231"/>
      <c r="C20" s="174"/>
      <c r="D20" s="174"/>
      <c r="E20" s="174"/>
      <c r="F20" s="171"/>
      <c r="G20" s="172"/>
      <c r="H20" s="37"/>
      <c r="I20" s="36"/>
      <c r="J20" s="36"/>
      <c r="K20" s="36"/>
      <c r="L20" s="38"/>
      <c r="M20" s="38"/>
      <c r="N20" s="38"/>
      <c r="O20" s="38"/>
      <c r="P20" s="39"/>
      <c r="Q20" s="39"/>
      <c r="R20" s="131"/>
      <c r="S20" s="191" t="str">
        <f t="shared" si="2"/>
        <v/>
      </c>
      <c r="T20" s="189" t="str">
        <f t="shared" si="0"/>
        <v/>
      </c>
    </row>
    <row r="21" spans="1:20" ht="19" customHeight="1">
      <c r="A21" s="173"/>
      <c r="B21" s="231"/>
      <c r="C21" s="174"/>
      <c r="D21" s="174"/>
      <c r="E21" s="174"/>
      <c r="F21" s="171"/>
      <c r="G21" s="172"/>
      <c r="H21" s="37"/>
      <c r="I21" s="36"/>
      <c r="J21" s="36"/>
      <c r="K21" s="36"/>
      <c r="L21" s="38"/>
      <c r="M21" s="38"/>
      <c r="N21" s="38"/>
      <c r="O21" s="38"/>
      <c r="P21" s="39"/>
      <c r="Q21" s="39"/>
      <c r="R21" s="40"/>
      <c r="S21" s="190" t="str">
        <f t="shared" si="2"/>
        <v/>
      </c>
      <c r="T21" s="188" t="str">
        <f t="shared" si="0"/>
        <v/>
      </c>
    </row>
    <row r="22" spans="1:20" ht="19" customHeight="1">
      <c r="A22" s="173"/>
      <c r="B22" s="231"/>
      <c r="C22" s="174"/>
      <c r="D22" s="174"/>
      <c r="E22" s="174"/>
      <c r="F22" s="171"/>
      <c r="G22" s="172"/>
      <c r="H22" s="37"/>
      <c r="I22" s="36"/>
      <c r="J22" s="36"/>
      <c r="K22" s="36"/>
      <c r="L22" s="38"/>
      <c r="M22" s="38"/>
      <c r="N22" s="38"/>
      <c r="O22" s="38"/>
      <c r="P22" s="39"/>
      <c r="Q22" s="39"/>
      <c r="R22" s="131"/>
      <c r="S22" s="191" t="str">
        <f t="shared" si="2"/>
        <v/>
      </c>
      <c r="T22" s="189" t="str">
        <f t="shared" si="0"/>
        <v/>
      </c>
    </row>
    <row r="23" spans="1:20" ht="19" customHeight="1">
      <c r="A23" s="173"/>
      <c r="B23" s="231"/>
      <c r="C23" s="174"/>
      <c r="D23" s="174"/>
      <c r="E23" s="174"/>
      <c r="F23" s="171"/>
      <c r="G23" s="172"/>
      <c r="H23" s="37"/>
      <c r="I23" s="36"/>
      <c r="J23" s="36"/>
      <c r="K23" s="36"/>
      <c r="L23" s="38"/>
      <c r="M23" s="38"/>
      <c r="N23" s="38"/>
      <c r="O23" s="38"/>
      <c r="P23" s="39"/>
      <c r="Q23" s="39"/>
      <c r="R23" s="131"/>
      <c r="S23" s="191" t="str">
        <f t="shared" si="2"/>
        <v/>
      </c>
      <c r="T23" s="189" t="str">
        <f t="shared" si="0"/>
        <v/>
      </c>
    </row>
    <row r="24" spans="1:20" ht="19" customHeight="1">
      <c r="A24" s="173"/>
      <c r="B24" s="231"/>
      <c r="C24" s="174"/>
      <c r="D24" s="174"/>
      <c r="E24" s="174"/>
      <c r="F24" s="171"/>
      <c r="G24" s="172"/>
      <c r="H24" s="37"/>
      <c r="I24" s="36"/>
      <c r="J24" s="36"/>
      <c r="K24" s="36"/>
      <c r="L24" s="38"/>
      <c r="M24" s="38"/>
      <c r="N24" s="38"/>
      <c r="O24" s="38"/>
      <c r="P24" s="39"/>
      <c r="Q24" s="39"/>
      <c r="R24" s="131"/>
      <c r="S24" s="191" t="str">
        <f t="shared" si="2"/>
        <v/>
      </c>
      <c r="T24" s="189" t="str">
        <f t="shared" si="0"/>
        <v/>
      </c>
    </row>
    <row r="25" spans="1:20" ht="19" customHeight="1">
      <c r="A25" s="173"/>
      <c r="B25" s="231"/>
      <c r="C25" s="174"/>
      <c r="D25" s="174"/>
      <c r="E25" s="174"/>
      <c r="F25" s="171"/>
      <c r="G25" s="172"/>
      <c r="H25" s="37"/>
      <c r="I25" s="36"/>
      <c r="J25" s="36"/>
      <c r="K25" s="36"/>
      <c r="L25" s="38"/>
      <c r="M25" s="38"/>
      <c r="N25" s="38"/>
      <c r="O25" s="38"/>
      <c r="P25" s="39"/>
      <c r="Q25" s="39"/>
      <c r="R25" s="131"/>
      <c r="S25" s="191" t="str">
        <f t="shared" si="2"/>
        <v/>
      </c>
      <c r="T25" s="189" t="str">
        <f t="shared" si="0"/>
        <v/>
      </c>
    </row>
    <row r="26" spans="1:20" ht="19" customHeight="1">
      <c r="A26" s="173"/>
      <c r="B26" s="231"/>
      <c r="C26" s="174"/>
      <c r="D26" s="174"/>
      <c r="E26" s="174"/>
      <c r="F26" s="171"/>
      <c r="G26" s="172"/>
      <c r="H26" s="37"/>
      <c r="I26" s="36"/>
      <c r="J26" s="36"/>
      <c r="K26" s="36"/>
      <c r="L26" s="38"/>
      <c r="M26" s="38"/>
      <c r="N26" s="38"/>
      <c r="O26" s="38"/>
      <c r="P26" s="39"/>
      <c r="Q26" s="39"/>
      <c r="R26" s="131"/>
      <c r="S26" s="191" t="str">
        <f t="shared" si="2"/>
        <v/>
      </c>
      <c r="T26" s="189" t="str">
        <f t="shared" si="0"/>
        <v/>
      </c>
    </row>
    <row r="27" spans="1:20" ht="19" customHeight="1">
      <c r="A27" s="173"/>
      <c r="B27" s="231"/>
      <c r="C27" s="174"/>
      <c r="D27" s="174"/>
      <c r="E27" s="174"/>
      <c r="F27" s="171"/>
      <c r="G27" s="172"/>
      <c r="H27" s="37"/>
      <c r="I27" s="36"/>
      <c r="J27" s="36"/>
      <c r="K27" s="36"/>
      <c r="L27" s="38"/>
      <c r="M27" s="38"/>
      <c r="N27" s="38"/>
      <c r="O27" s="38"/>
      <c r="P27" s="39"/>
      <c r="Q27" s="39"/>
      <c r="R27" s="131"/>
      <c r="S27" s="191" t="str">
        <f t="shared" si="2"/>
        <v/>
      </c>
      <c r="T27" s="189" t="str">
        <f t="shared" si="0"/>
        <v/>
      </c>
    </row>
    <row r="28" spans="1:20" ht="19" customHeight="1">
      <c r="A28" s="173"/>
      <c r="B28" s="231"/>
      <c r="C28" s="174"/>
      <c r="D28" s="174"/>
      <c r="E28" s="174"/>
      <c r="F28" s="171"/>
      <c r="G28" s="172"/>
      <c r="H28" s="37"/>
      <c r="I28" s="36"/>
      <c r="J28" s="36"/>
      <c r="K28" s="36"/>
      <c r="L28" s="38"/>
      <c r="M28" s="38"/>
      <c r="N28" s="38"/>
      <c r="O28" s="38"/>
      <c r="P28" s="39"/>
      <c r="Q28" s="39"/>
      <c r="R28" s="131"/>
      <c r="S28" s="191" t="str">
        <f t="shared" si="2"/>
        <v/>
      </c>
      <c r="T28" s="189" t="str">
        <f t="shared" si="0"/>
        <v/>
      </c>
    </row>
    <row r="29" spans="1:20" ht="19" customHeight="1">
      <c r="A29" s="173"/>
      <c r="B29" s="231"/>
      <c r="C29" s="174"/>
      <c r="D29" s="174"/>
      <c r="E29" s="174"/>
      <c r="F29" s="171"/>
      <c r="G29" s="172"/>
      <c r="H29" s="37"/>
      <c r="I29" s="36"/>
      <c r="J29" s="36"/>
      <c r="K29" s="36"/>
      <c r="L29" s="38"/>
      <c r="M29" s="38"/>
      <c r="N29" s="38"/>
      <c r="O29" s="38"/>
      <c r="P29" s="39"/>
      <c r="Q29" s="39"/>
      <c r="R29" s="131"/>
      <c r="S29" s="191" t="str">
        <f t="shared" si="2"/>
        <v/>
      </c>
      <c r="T29" s="189" t="str">
        <f t="shared" si="0"/>
        <v/>
      </c>
    </row>
    <row r="30" spans="1:20" ht="19" customHeight="1">
      <c r="A30" s="173"/>
      <c r="B30" s="231"/>
      <c r="C30" s="174"/>
      <c r="D30" s="174"/>
      <c r="E30" s="174"/>
      <c r="F30" s="171"/>
      <c r="G30" s="172"/>
      <c r="H30" s="37"/>
      <c r="I30" s="36"/>
      <c r="J30" s="36"/>
      <c r="K30" s="36"/>
      <c r="L30" s="38"/>
      <c r="M30" s="38"/>
      <c r="N30" s="38"/>
      <c r="O30" s="38"/>
      <c r="P30" s="39"/>
      <c r="Q30" s="39"/>
      <c r="R30" s="131"/>
      <c r="S30" s="191" t="str">
        <f t="shared" si="2"/>
        <v/>
      </c>
      <c r="T30" s="189" t="str">
        <f t="shared" si="0"/>
        <v/>
      </c>
    </row>
    <row r="31" spans="1:20" ht="19" customHeight="1">
      <c r="A31" s="173"/>
      <c r="B31" s="231"/>
      <c r="C31" s="174"/>
      <c r="D31" s="174"/>
      <c r="E31" s="174"/>
      <c r="F31" s="171"/>
      <c r="G31" s="172"/>
      <c r="H31" s="37"/>
      <c r="I31" s="36"/>
      <c r="J31" s="36"/>
      <c r="K31" s="36"/>
      <c r="L31" s="38"/>
      <c r="M31" s="38"/>
      <c r="N31" s="38"/>
      <c r="O31" s="38"/>
      <c r="P31" s="39"/>
      <c r="Q31" s="39"/>
      <c r="R31" s="131"/>
      <c r="S31" s="191" t="str">
        <f t="shared" si="2"/>
        <v/>
      </c>
      <c r="T31" s="189" t="str">
        <f t="shared" si="0"/>
        <v/>
      </c>
    </row>
    <row r="32" spans="1:20" ht="19" customHeight="1">
      <c r="A32" s="173"/>
      <c r="B32" s="231"/>
      <c r="C32" s="174"/>
      <c r="D32" s="174"/>
      <c r="E32" s="174"/>
      <c r="F32" s="171"/>
      <c r="G32" s="172"/>
      <c r="H32" s="37"/>
      <c r="I32" s="36"/>
      <c r="J32" s="36"/>
      <c r="K32" s="36"/>
      <c r="L32" s="38"/>
      <c r="M32" s="38"/>
      <c r="N32" s="38"/>
      <c r="O32" s="38"/>
      <c r="P32" s="39"/>
      <c r="Q32" s="39"/>
      <c r="R32" s="131"/>
      <c r="S32" s="191" t="str">
        <f t="shared" si="2"/>
        <v/>
      </c>
      <c r="T32" s="189" t="str">
        <f t="shared" si="0"/>
        <v/>
      </c>
    </row>
    <row r="33" spans="1:20" ht="19" customHeight="1">
      <c r="A33" s="173"/>
      <c r="B33" s="231"/>
      <c r="C33" s="174"/>
      <c r="D33" s="174"/>
      <c r="E33" s="174"/>
      <c r="F33" s="171"/>
      <c r="G33" s="172"/>
      <c r="H33" s="37"/>
      <c r="I33" s="36"/>
      <c r="J33" s="36"/>
      <c r="K33" s="36"/>
      <c r="L33" s="38"/>
      <c r="M33" s="38"/>
      <c r="N33" s="38"/>
      <c r="O33" s="38"/>
      <c r="P33" s="39"/>
      <c r="Q33" s="39"/>
      <c r="R33" s="131"/>
      <c r="S33" s="191" t="str">
        <f t="shared" si="2"/>
        <v/>
      </c>
      <c r="T33" s="189" t="str">
        <f t="shared" si="0"/>
        <v/>
      </c>
    </row>
    <row r="34" spans="1:20" ht="19" customHeight="1">
      <c r="A34" s="173"/>
      <c r="B34" s="231"/>
      <c r="C34" s="174"/>
      <c r="D34" s="174"/>
      <c r="E34" s="174"/>
      <c r="F34" s="171"/>
      <c r="G34" s="172"/>
      <c r="H34" s="37"/>
      <c r="I34" s="36"/>
      <c r="J34" s="36"/>
      <c r="K34" s="36"/>
      <c r="L34" s="38"/>
      <c r="M34" s="38"/>
      <c r="N34" s="38"/>
      <c r="O34" s="38"/>
      <c r="P34" s="39"/>
      <c r="Q34" s="39"/>
      <c r="R34" s="131"/>
      <c r="S34" s="191" t="str">
        <f t="shared" si="2"/>
        <v/>
      </c>
      <c r="T34" s="189" t="str">
        <f t="shared" si="0"/>
        <v/>
      </c>
    </row>
    <row r="35" spans="1:20" ht="19" customHeight="1">
      <c r="A35" s="173"/>
      <c r="B35" s="231"/>
      <c r="C35" s="174"/>
      <c r="D35" s="174"/>
      <c r="E35" s="174"/>
      <c r="F35" s="171"/>
      <c r="G35" s="172"/>
      <c r="H35" s="37"/>
      <c r="I35" s="36"/>
      <c r="J35" s="36"/>
      <c r="K35" s="36"/>
      <c r="L35" s="38"/>
      <c r="M35" s="38"/>
      <c r="N35" s="38"/>
      <c r="O35" s="38"/>
      <c r="P35" s="39"/>
      <c r="Q35" s="39"/>
      <c r="R35" s="131"/>
      <c r="S35" s="191" t="str">
        <f t="shared" si="2"/>
        <v/>
      </c>
      <c r="T35" s="189" t="str">
        <f t="shared" si="0"/>
        <v/>
      </c>
    </row>
    <row r="36" spans="1:20" ht="19" customHeight="1">
      <c r="A36" s="173"/>
      <c r="B36" s="231"/>
      <c r="C36" s="174"/>
      <c r="D36" s="174"/>
      <c r="E36" s="174"/>
      <c r="F36" s="171"/>
      <c r="G36" s="172"/>
      <c r="H36" s="37"/>
      <c r="I36" s="36"/>
      <c r="J36" s="36"/>
      <c r="K36" s="36"/>
      <c r="L36" s="38"/>
      <c r="M36" s="38"/>
      <c r="N36" s="38"/>
      <c r="O36" s="38"/>
      <c r="P36" s="39"/>
      <c r="Q36" s="39"/>
      <c r="R36" s="131"/>
      <c r="S36" s="191" t="str">
        <f t="shared" si="2"/>
        <v/>
      </c>
      <c r="T36" s="189" t="str">
        <f t="shared" si="0"/>
        <v/>
      </c>
    </row>
    <row r="37" spans="1:20" ht="19" customHeight="1">
      <c r="A37" s="173"/>
      <c r="B37" s="231"/>
      <c r="C37" s="174"/>
      <c r="D37" s="174"/>
      <c r="E37" s="174"/>
      <c r="F37" s="171"/>
      <c r="G37" s="172"/>
      <c r="H37" s="37"/>
      <c r="I37" s="36"/>
      <c r="J37" s="36"/>
      <c r="K37" s="36"/>
      <c r="L37" s="38"/>
      <c r="M37" s="38"/>
      <c r="N37" s="38"/>
      <c r="O37" s="38"/>
      <c r="P37" s="39"/>
      <c r="Q37" s="39"/>
      <c r="R37" s="131"/>
      <c r="S37" s="191" t="str">
        <f t="shared" si="2"/>
        <v/>
      </c>
      <c r="T37" s="189" t="str">
        <f t="shared" si="0"/>
        <v/>
      </c>
    </row>
    <row r="38" spans="1:20" ht="19" customHeight="1">
      <c r="A38" s="173"/>
      <c r="B38" s="231"/>
      <c r="C38" s="174"/>
      <c r="D38" s="174"/>
      <c r="E38" s="174"/>
      <c r="F38" s="171"/>
      <c r="G38" s="172"/>
      <c r="H38" s="37"/>
      <c r="I38" s="36"/>
      <c r="J38" s="36"/>
      <c r="K38" s="36"/>
      <c r="L38" s="38"/>
      <c r="M38" s="38"/>
      <c r="N38" s="38"/>
      <c r="O38" s="38"/>
      <c r="P38" s="39"/>
      <c r="Q38" s="39"/>
      <c r="R38" s="131"/>
      <c r="S38" s="191" t="str">
        <f t="shared" si="2"/>
        <v/>
      </c>
      <c r="T38" s="189" t="str">
        <f t="shared" si="0"/>
        <v/>
      </c>
    </row>
    <row r="39" spans="1:20" ht="19" customHeight="1">
      <c r="A39" s="173"/>
      <c r="B39" s="231"/>
      <c r="C39" s="174"/>
      <c r="D39" s="174"/>
      <c r="E39" s="174"/>
      <c r="F39" s="171"/>
      <c r="G39" s="172"/>
      <c r="H39" s="37"/>
      <c r="I39" s="36"/>
      <c r="J39" s="36"/>
      <c r="K39" s="36"/>
      <c r="L39" s="38"/>
      <c r="M39" s="38"/>
      <c r="N39" s="38"/>
      <c r="O39" s="38"/>
      <c r="P39" s="39"/>
      <c r="Q39" s="39"/>
      <c r="R39" s="131"/>
      <c r="S39" s="191" t="str">
        <f t="shared" si="2"/>
        <v/>
      </c>
      <c r="T39" s="189" t="str">
        <f t="shared" si="0"/>
        <v/>
      </c>
    </row>
    <row r="40" spans="1:20" ht="19" customHeight="1">
      <c r="A40" s="173"/>
      <c r="B40" s="231"/>
      <c r="C40" s="174"/>
      <c r="D40" s="174"/>
      <c r="E40" s="174"/>
      <c r="F40" s="171"/>
      <c r="G40" s="172"/>
      <c r="H40" s="37"/>
      <c r="I40" s="36"/>
      <c r="J40" s="36"/>
      <c r="K40" s="36"/>
      <c r="L40" s="38"/>
      <c r="M40" s="38"/>
      <c r="N40" s="38"/>
      <c r="O40" s="38"/>
      <c r="P40" s="39"/>
      <c r="Q40" s="39"/>
      <c r="R40" s="131"/>
      <c r="S40" s="191" t="str">
        <f t="shared" si="2"/>
        <v/>
      </c>
      <c r="T40" s="189" t="str">
        <f t="shared" si="0"/>
        <v/>
      </c>
    </row>
    <row r="41" spans="1:20" ht="19" customHeight="1">
      <c r="A41" s="173"/>
      <c r="B41" s="231"/>
      <c r="C41" s="174"/>
      <c r="D41" s="174"/>
      <c r="E41" s="174"/>
      <c r="F41" s="171"/>
      <c r="G41" s="172"/>
      <c r="H41" s="37"/>
      <c r="I41" s="36"/>
      <c r="J41" s="36"/>
      <c r="K41" s="36"/>
      <c r="L41" s="38"/>
      <c r="M41" s="38"/>
      <c r="N41" s="38"/>
      <c r="O41" s="38"/>
      <c r="P41" s="39"/>
      <c r="Q41" s="39"/>
      <c r="R41" s="131"/>
      <c r="S41" s="191" t="str">
        <f t="shared" si="2"/>
        <v/>
      </c>
      <c r="T41" s="189" t="str">
        <f t="shared" si="0"/>
        <v/>
      </c>
    </row>
    <row r="42" spans="1:20" ht="19" customHeight="1">
      <c r="A42" s="173"/>
      <c r="B42" s="231"/>
      <c r="C42" s="174"/>
      <c r="D42" s="174"/>
      <c r="E42" s="174"/>
      <c r="F42" s="171"/>
      <c r="G42" s="172"/>
      <c r="H42" s="37"/>
      <c r="I42" s="36"/>
      <c r="J42" s="36"/>
      <c r="K42" s="36"/>
      <c r="L42" s="38"/>
      <c r="M42" s="38"/>
      <c r="N42" s="38"/>
      <c r="O42" s="38"/>
      <c r="P42" s="39"/>
      <c r="Q42" s="39"/>
      <c r="R42" s="131"/>
      <c r="S42" s="191" t="str">
        <f t="shared" si="2"/>
        <v/>
      </c>
      <c r="T42" s="189" t="str">
        <f t="shared" si="0"/>
        <v/>
      </c>
    </row>
    <row r="43" spans="1:20" ht="19" customHeight="1">
      <c r="A43" s="173"/>
      <c r="B43" s="231"/>
      <c r="C43" s="174"/>
      <c r="D43" s="174"/>
      <c r="E43" s="174"/>
      <c r="F43" s="171"/>
      <c r="G43" s="172"/>
      <c r="H43" s="37"/>
      <c r="I43" s="36"/>
      <c r="J43" s="36"/>
      <c r="K43" s="36"/>
      <c r="L43" s="38"/>
      <c r="M43" s="38"/>
      <c r="N43" s="38"/>
      <c r="O43" s="38"/>
      <c r="P43" s="39"/>
      <c r="Q43" s="39"/>
      <c r="R43" s="131"/>
      <c r="S43" s="191" t="str">
        <f t="shared" si="2"/>
        <v/>
      </c>
      <c r="T43" s="189" t="str">
        <f t="shared" si="0"/>
        <v/>
      </c>
    </row>
    <row r="44" spans="1:20" ht="19" customHeight="1">
      <c r="A44" s="173"/>
      <c r="B44" s="231"/>
      <c r="C44" s="174"/>
      <c r="D44" s="174"/>
      <c r="E44" s="174"/>
      <c r="F44" s="171"/>
      <c r="G44" s="172"/>
      <c r="H44" s="37"/>
      <c r="I44" s="36"/>
      <c r="J44" s="36"/>
      <c r="K44" s="36"/>
      <c r="L44" s="38"/>
      <c r="M44" s="38"/>
      <c r="N44" s="38"/>
      <c r="O44" s="38"/>
      <c r="P44" s="39"/>
      <c r="Q44" s="39"/>
      <c r="R44" s="131"/>
      <c r="S44" s="191" t="str">
        <f t="shared" si="2"/>
        <v/>
      </c>
      <c r="T44" s="189" t="str">
        <f t="shared" si="0"/>
        <v/>
      </c>
    </row>
    <row r="45" spans="1:20" ht="19" customHeight="1">
      <c r="A45" s="173"/>
      <c r="B45" s="231"/>
      <c r="C45" s="174"/>
      <c r="D45" s="174"/>
      <c r="E45" s="174"/>
      <c r="F45" s="171"/>
      <c r="G45" s="172"/>
      <c r="H45" s="37"/>
      <c r="I45" s="36"/>
      <c r="J45" s="36"/>
      <c r="K45" s="36"/>
      <c r="L45" s="38"/>
      <c r="M45" s="38"/>
      <c r="N45" s="38"/>
      <c r="O45" s="38"/>
      <c r="P45" s="39"/>
      <c r="Q45" s="39"/>
      <c r="R45" s="131"/>
      <c r="S45" s="191" t="str">
        <f t="shared" si="2"/>
        <v/>
      </c>
      <c r="T45" s="189" t="str">
        <f t="shared" si="0"/>
        <v/>
      </c>
    </row>
    <row r="46" spans="1:20" ht="19" customHeight="1">
      <c r="A46" s="173"/>
      <c r="B46" s="231"/>
      <c r="C46" s="174"/>
      <c r="D46" s="174"/>
      <c r="E46" s="174"/>
      <c r="F46" s="171"/>
      <c r="G46" s="172"/>
      <c r="H46" s="37"/>
      <c r="I46" s="36"/>
      <c r="J46" s="36"/>
      <c r="K46" s="36"/>
      <c r="L46" s="38"/>
      <c r="M46" s="38"/>
      <c r="N46" s="38"/>
      <c r="O46" s="38"/>
      <c r="P46" s="39"/>
      <c r="Q46" s="39"/>
      <c r="R46" s="131"/>
      <c r="S46" s="191" t="str">
        <f t="shared" si="2"/>
        <v/>
      </c>
      <c r="T46" s="189" t="str">
        <f t="shared" si="0"/>
        <v/>
      </c>
    </row>
    <row r="47" spans="1:20" ht="19" customHeight="1">
      <c r="A47" s="173"/>
      <c r="B47" s="231"/>
      <c r="C47" s="174"/>
      <c r="D47" s="174"/>
      <c r="E47" s="174"/>
      <c r="F47" s="171"/>
      <c r="G47" s="172"/>
      <c r="H47" s="37"/>
      <c r="I47" s="36"/>
      <c r="J47" s="36"/>
      <c r="K47" s="36"/>
      <c r="L47" s="38"/>
      <c r="M47" s="38"/>
      <c r="N47" s="38"/>
      <c r="O47" s="38"/>
      <c r="P47" s="39"/>
      <c r="Q47" s="39"/>
      <c r="R47" s="131"/>
      <c r="S47" s="191" t="str">
        <f t="shared" si="2"/>
        <v/>
      </c>
      <c r="T47" s="189" t="str">
        <f t="shared" si="0"/>
        <v/>
      </c>
    </row>
    <row r="48" spans="1:20" ht="19" customHeight="1">
      <c r="A48" s="173"/>
      <c r="B48" s="231"/>
      <c r="C48" s="174"/>
      <c r="D48" s="174"/>
      <c r="E48" s="174"/>
      <c r="F48" s="171"/>
      <c r="G48" s="172"/>
      <c r="H48" s="37"/>
      <c r="I48" s="36"/>
      <c r="J48" s="36"/>
      <c r="K48" s="36"/>
      <c r="L48" s="38"/>
      <c r="M48" s="38"/>
      <c r="N48" s="38"/>
      <c r="O48" s="38"/>
      <c r="P48" s="39"/>
      <c r="Q48" s="39"/>
      <c r="R48" s="131"/>
      <c r="S48" s="191" t="str">
        <f t="shared" si="2"/>
        <v/>
      </c>
      <c r="T48" s="189" t="str">
        <f t="shared" si="0"/>
        <v/>
      </c>
    </row>
    <row r="49" spans="1:20" ht="19" customHeight="1">
      <c r="A49" s="173"/>
      <c r="B49" s="231"/>
      <c r="C49" s="174"/>
      <c r="D49" s="174"/>
      <c r="E49" s="174"/>
      <c r="F49" s="171"/>
      <c r="G49" s="172"/>
      <c r="H49" s="37"/>
      <c r="I49" s="36"/>
      <c r="J49" s="36"/>
      <c r="K49" s="36"/>
      <c r="L49" s="38"/>
      <c r="M49" s="38"/>
      <c r="N49" s="38"/>
      <c r="O49" s="38"/>
      <c r="P49" s="39"/>
      <c r="Q49" s="39"/>
      <c r="R49" s="131"/>
      <c r="S49" s="191" t="str">
        <f t="shared" si="2"/>
        <v/>
      </c>
      <c r="T49" s="189" t="str">
        <f t="shared" ref="T49:T80" si="3">IF(F49="","",IF(R49="","",IF(R49=1,F49*(1+L49),IF(R49=2,F49*(1+M49),IF(R49=3,F49*(1+N49),IF(R49=4,F49*(1+O49),"ERROR"))))))</f>
        <v/>
      </c>
    </row>
    <row r="50" spans="1:20" ht="19" customHeight="1">
      <c r="A50" s="173"/>
      <c r="B50" s="231"/>
      <c r="C50" s="174"/>
      <c r="D50" s="174"/>
      <c r="E50" s="174"/>
      <c r="F50" s="171"/>
      <c r="G50" s="172"/>
      <c r="H50" s="37"/>
      <c r="I50" s="36"/>
      <c r="J50" s="36"/>
      <c r="K50" s="36"/>
      <c r="L50" s="38"/>
      <c r="M50" s="38"/>
      <c r="N50" s="38"/>
      <c r="O50" s="38"/>
      <c r="P50" s="39"/>
      <c r="Q50" s="39"/>
      <c r="R50" s="131"/>
      <c r="S50" s="191" t="str">
        <f t="shared" si="2"/>
        <v/>
      </c>
      <c r="T50" s="189" t="str">
        <f t="shared" si="3"/>
        <v/>
      </c>
    </row>
    <row r="51" spans="1:20" ht="19" customHeight="1">
      <c r="A51" s="173"/>
      <c r="B51" s="231"/>
      <c r="C51" s="174"/>
      <c r="D51" s="174"/>
      <c r="E51" s="174"/>
      <c r="F51" s="171"/>
      <c r="G51" s="172"/>
      <c r="H51" s="37"/>
      <c r="I51" s="36"/>
      <c r="J51" s="36"/>
      <c r="K51" s="36"/>
      <c r="L51" s="38"/>
      <c r="M51" s="38"/>
      <c r="N51" s="38"/>
      <c r="O51" s="38"/>
      <c r="P51" s="39"/>
      <c r="Q51" s="39"/>
      <c r="R51" s="131"/>
      <c r="S51" s="191" t="str">
        <f t="shared" si="2"/>
        <v/>
      </c>
      <c r="T51" s="189" t="str">
        <f t="shared" si="3"/>
        <v/>
      </c>
    </row>
    <row r="52" spans="1:20" ht="19" customHeight="1">
      <c r="A52" s="173"/>
      <c r="B52" s="231"/>
      <c r="C52" s="174"/>
      <c r="D52" s="174"/>
      <c r="E52" s="174"/>
      <c r="F52" s="171"/>
      <c r="G52" s="172"/>
      <c r="H52" s="37"/>
      <c r="I52" s="36"/>
      <c r="J52" s="36"/>
      <c r="K52" s="36"/>
      <c r="L52" s="38"/>
      <c r="M52" s="38"/>
      <c r="N52" s="38"/>
      <c r="O52" s="38"/>
      <c r="P52" s="39"/>
      <c r="Q52" s="39"/>
      <c r="R52" s="131"/>
      <c r="S52" s="191" t="str">
        <f t="shared" si="2"/>
        <v/>
      </c>
      <c r="T52" s="189" t="str">
        <f t="shared" si="3"/>
        <v/>
      </c>
    </row>
    <row r="53" spans="1:20" ht="19" customHeight="1">
      <c r="A53" s="173"/>
      <c r="B53" s="231"/>
      <c r="C53" s="174"/>
      <c r="D53" s="174"/>
      <c r="E53" s="174"/>
      <c r="F53" s="171"/>
      <c r="G53" s="172"/>
      <c r="H53" s="37"/>
      <c r="I53" s="36"/>
      <c r="J53" s="36"/>
      <c r="K53" s="36"/>
      <c r="L53" s="38"/>
      <c r="M53" s="38"/>
      <c r="N53" s="38"/>
      <c r="O53" s="38"/>
      <c r="P53" s="39"/>
      <c r="Q53" s="39"/>
      <c r="R53" s="131"/>
      <c r="S53" s="191" t="str">
        <f t="shared" si="2"/>
        <v/>
      </c>
      <c r="T53" s="189" t="str">
        <f t="shared" si="3"/>
        <v/>
      </c>
    </row>
    <row r="54" spans="1:20" ht="19" customHeight="1">
      <c r="A54" s="173"/>
      <c r="B54" s="231"/>
      <c r="C54" s="174"/>
      <c r="D54" s="174"/>
      <c r="E54" s="174"/>
      <c r="F54" s="171"/>
      <c r="G54" s="172"/>
      <c r="H54" s="37"/>
      <c r="I54" s="36"/>
      <c r="J54" s="36"/>
      <c r="K54" s="36"/>
      <c r="L54" s="38"/>
      <c r="M54" s="38"/>
      <c r="N54" s="38"/>
      <c r="O54" s="38"/>
      <c r="P54" s="39"/>
      <c r="Q54" s="39"/>
      <c r="R54" s="131"/>
      <c r="S54" s="191" t="str">
        <f t="shared" si="2"/>
        <v/>
      </c>
      <c r="T54" s="189" t="str">
        <f t="shared" si="3"/>
        <v/>
      </c>
    </row>
    <row r="55" spans="1:20" ht="19" customHeight="1">
      <c r="A55" s="173"/>
      <c r="B55" s="231"/>
      <c r="C55" s="174"/>
      <c r="D55" s="174"/>
      <c r="E55" s="174"/>
      <c r="F55" s="171"/>
      <c r="G55" s="172"/>
      <c r="H55" s="37"/>
      <c r="I55" s="36"/>
      <c r="J55" s="36"/>
      <c r="K55" s="36"/>
      <c r="L55" s="38"/>
      <c r="M55" s="38"/>
      <c r="N55" s="38"/>
      <c r="O55" s="38"/>
      <c r="P55" s="39"/>
      <c r="Q55" s="39"/>
      <c r="R55" s="131"/>
      <c r="S55" s="191" t="str">
        <f t="shared" si="2"/>
        <v/>
      </c>
      <c r="T55" s="189" t="str">
        <f t="shared" si="3"/>
        <v/>
      </c>
    </row>
    <row r="56" spans="1:20" ht="19" customHeight="1">
      <c r="A56" s="173"/>
      <c r="B56" s="231"/>
      <c r="C56" s="174"/>
      <c r="D56" s="174"/>
      <c r="E56" s="174"/>
      <c r="F56" s="171"/>
      <c r="G56" s="172"/>
      <c r="H56" s="37"/>
      <c r="I56" s="36"/>
      <c r="J56" s="36"/>
      <c r="K56" s="36"/>
      <c r="L56" s="38"/>
      <c r="M56" s="38"/>
      <c r="N56" s="38"/>
      <c r="O56" s="38"/>
      <c r="P56" s="39"/>
      <c r="Q56" s="39"/>
      <c r="R56" s="131"/>
      <c r="S56" s="191" t="str">
        <f t="shared" si="2"/>
        <v/>
      </c>
      <c r="T56" s="189" t="str">
        <f t="shared" si="3"/>
        <v/>
      </c>
    </row>
    <row r="57" spans="1:20" ht="19" customHeight="1">
      <c r="A57" s="173"/>
      <c r="B57" s="231"/>
      <c r="C57" s="174"/>
      <c r="D57" s="174"/>
      <c r="E57" s="174"/>
      <c r="F57" s="171"/>
      <c r="G57" s="172"/>
      <c r="H57" s="37"/>
      <c r="I57" s="36"/>
      <c r="J57" s="36"/>
      <c r="K57" s="36"/>
      <c r="L57" s="38"/>
      <c r="M57" s="38"/>
      <c r="N57" s="38"/>
      <c r="O57" s="38"/>
      <c r="P57" s="39"/>
      <c r="Q57" s="39"/>
      <c r="R57" s="131"/>
      <c r="S57" s="191" t="str">
        <f t="shared" si="2"/>
        <v/>
      </c>
      <c r="T57" s="189" t="str">
        <f t="shared" si="3"/>
        <v/>
      </c>
    </row>
    <row r="58" spans="1:20" ht="19" customHeight="1">
      <c r="A58" s="173"/>
      <c r="B58" s="231"/>
      <c r="C58" s="174"/>
      <c r="D58" s="174"/>
      <c r="E58" s="174"/>
      <c r="F58" s="171"/>
      <c r="G58" s="172"/>
      <c r="H58" s="37"/>
      <c r="I58" s="36"/>
      <c r="J58" s="36"/>
      <c r="K58" s="36"/>
      <c r="L58" s="38"/>
      <c r="M58" s="38"/>
      <c r="N58" s="38"/>
      <c r="O58" s="38"/>
      <c r="P58" s="39"/>
      <c r="Q58" s="39"/>
      <c r="R58" s="131"/>
      <c r="S58" s="191" t="str">
        <f t="shared" si="2"/>
        <v/>
      </c>
      <c r="T58" s="189" t="str">
        <f t="shared" si="3"/>
        <v/>
      </c>
    </row>
    <row r="59" spans="1:20" ht="19" customHeight="1">
      <c r="A59" s="173"/>
      <c r="B59" s="231"/>
      <c r="C59" s="174"/>
      <c r="D59" s="174"/>
      <c r="E59" s="174"/>
      <c r="F59" s="171"/>
      <c r="G59" s="172"/>
      <c r="H59" s="37"/>
      <c r="I59" s="36"/>
      <c r="J59" s="36"/>
      <c r="K59" s="36"/>
      <c r="L59" s="38"/>
      <c r="M59" s="38"/>
      <c r="N59" s="38"/>
      <c r="O59" s="38"/>
      <c r="P59" s="39"/>
      <c r="Q59" s="39"/>
      <c r="R59" s="131"/>
      <c r="S59" s="191" t="str">
        <f t="shared" si="2"/>
        <v/>
      </c>
      <c r="T59" s="189" t="str">
        <f t="shared" si="3"/>
        <v/>
      </c>
    </row>
    <row r="60" spans="1:20" ht="19" customHeight="1">
      <c r="A60" s="173"/>
      <c r="B60" s="231"/>
      <c r="C60" s="174"/>
      <c r="D60" s="174"/>
      <c r="E60" s="174"/>
      <c r="F60" s="171"/>
      <c r="G60" s="172"/>
      <c r="H60" s="37"/>
      <c r="I60" s="36"/>
      <c r="J60" s="36"/>
      <c r="K60" s="36"/>
      <c r="L60" s="38"/>
      <c r="M60" s="38"/>
      <c r="N60" s="38"/>
      <c r="O60" s="38"/>
      <c r="P60" s="39"/>
      <c r="Q60" s="39"/>
      <c r="R60" s="131"/>
      <c r="S60" s="191" t="str">
        <f t="shared" si="2"/>
        <v/>
      </c>
      <c r="T60" s="189" t="str">
        <f t="shared" si="3"/>
        <v/>
      </c>
    </row>
    <row r="61" spans="1:20" ht="19" customHeight="1">
      <c r="A61" s="173"/>
      <c r="B61" s="231"/>
      <c r="C61" s="174"/>
      <c r="D61" s="174"/>
      <c r="E61" s="174"/>
      <c r="F61" s="171"/>
      <c r="G61" s="172"/>
      <c r="H61" s="37"/>
      <c r="I61" s="36"/>
      <c r="J61" s="36"/>
      <c r="K61" s="36"/>
      <c r="L61" s="38"/>
      <c r="M61" s="38"/>
      <c r="N61" s="38"/>
      <c r="O61" s="38"/>
      <c r="P61" s="39"/>
      <c r="Q61" s="39"/>
      <c r="R61" s="131"/>
      <c r="S61" s="191" t="str">
        <f t="shared" si="2"/>
        <v/>
      </c>
      <c r="T61" s="189" t="str">
        <f t="shared" si="3"/>
        <v/>
      </c>
    </row>
    <row r="62" spans="1:20" ht="19" customHeight="1">
      <c r="A62" s="173"/>
      <c r="B62" s="231"/>
      <c r="C62" s="174"/>
      <c r="D62" s="174"/>
      <c r="E62" s="174"/>
      <c r="F62" s="171"/>
      <c r="G62" s="172"/>
      <c r="H62" s="37"/>
      <c r="I62" s="36"/>
      <c r="J62" s="36"/>
      <c r="K62" s="36"/>
      <c r="L62" s="38"/>
      <c r="M62" s="38"/>
      <c r="N62" s="38"/>
      <c r="O62" s="38"/>
      <c r="P62" s="39"/>
      <c r="Q62" s="39"/>
      <c r="R62" s="131"/>
      <c r="S62" s="191" t="str">
        <f t="shared" si="2"/>
        <v/>
      </c>
      <c r="T62" s="189" t="str">
        <f t="shared" si="3"/>
        <v/>
      </c>
    </row>
    <row r="63" spans="1:20" ht="19" customHeight="1">
      <c r="A63" s="173"/>
      <c r="B63" s="231"/>
      <c r="C63" s="174"/>
      <c r="D63" s="174"/>
      <c r="E63" s="174"/>
      <c r="F63" s="171"/>
      <c r="G63" s="172"/>
      <c r="H63" s="37"/>
      <c r="I63" s="36"/>
      <c r="J63" s="36"/>
      <c r="K63" s="36"/>
      <c r="L63" s="38"/>
      <c r="M63" s="38"/>
      <c r="N63" s="38"/>
      <c r="O63" s="38"/>
      <c r="P63" s="39"/>
      <c r="Q63" s="39"/>
      <c r="R63" s="131"/>
      <c r="S63" s="191" t="str">
        <f t="shared" si="2"/>
        <v/>
      </c>
      <c r="T63" s="189" t="str">
        <f t="shared" si="3"/>
        <v/>
      </c>
    </row>
    <row r="64" spans="1:20" ht="19" customHeight="1">
      <c r="A64" s="173"/>
      <c r="B64" s="231"/>
      <c r="C64" s="174"/>
      <c r="D64" s="174"/>
      <c r="E64" s="174"/>
      <c r="F64" s="171"/>
      <c r="G64" s="172"/>
      <c r="H64" s="37"/>
      <c r="I64" s="36"/>
      <c r="J64" s="36"/>
      <c r="K64" s="36"/>
      <c r="L64" s="38"/>
      <c r="M64" s="38"/>
      <c r="N64" s="38"/>
      <c r="O64" s="38"/>
      <c r="P64" s="39"/>
      <c r="Q64" s="39"/>
      <c r="R64" s="131"/>
      <c r="S64" s="191" t="str">
        <f t="shared" si="2"/>
        <v/>
      </c>
      <c r="T64" s="189" t="str">
        <f t="shared" si="3"/>
        <v/>
      </c>
    </row>
    <row r="65" spans="1:20" ht="19" customHeight="1">
      <c r="A65" s="173"/>
      <c r="B65" s="231"/>
      <c r="C65" s="174"/>
      <c r="D65" s="174"/>
      <c r="E65" s="174"/>
      <c r="F65" s="171"/>
      <c r="G65" s="172"/>
      <c r="H65" s="37"/>
      <c r="I65" s="36"/>
      <c r="J65" s="36"/>
      <c r="K65" s="36"/>
      <c r="L65" s="38"/>
      <c r="M65" s="38"/>
      <c r="N65" s="38"/>
      <c r="O65" s="38"/>
      <c r="P65" s="39"/>
      <c r="Q65" s="39"/>
      <c r="R65" s="131"/>
      <c r="S65" s="191" t="str">
        <f t="shared" si="2"/>
        <v/>
      </c>
      <c r="T65" s="189" t="str">
        <f t="shared" si="3"/>
        <v/>
      </c>
    </row>
    <row r="66" spans="1:20" ht="19" customHeight="1">
      <c r="A66" s="173"/>
      <c r="B66" s="231"/>
      <c r="C66" s="174"/>
      <c r="D66" s="174"/>
      <c r="E66" s="174"/>
      <c r="F66" s="171"/>
      <c r="G66" s="172"/>
      <c r="H66" s="37"/>
      <c r="I66" s="36"/>
      <c r="J66" s="36"/>
      <c r="K66" s="36"/>
      <c r="L66" s="38"/>
      <c r="M66" s="38"/>
      <c r="N66" s="38"/>
      <c r="O66" s="38"/>
      <c r="P66" s="39"/>
      <c r="Q66" s="39"/>
      <c r="R66" s="131"/>
      <c r="S66" s="191" t="str">
        <f t="shared" si="2"/>
        <v/>
      </c>
      <c r="T66" s="189" t="str">
        <f t="shared" si="3"/>
        <v/>
      </c>
    </row>
    <row r="67" spans="1:20" ht="19" customHeight="1">
      <c r="A67" s="173"/>
      <c r="B67" s="231"/>
      <c r="C67" s="174"/>
      <c r="D67" s="174"/>
      <c r="E67" s="174"/>
      <c r="F67" s="171"/>
      <c r="G67" s="172"/>
      <c r="H67" s="37"/>
      <c r="I67" s="36"/>
      <c r="J67" s="36"/>
      <c r="K67" s="36"/>
      <c r="L67" s="38"/>
      <c r="M67" s="38"/>
      <c r="N67" s="38"/>
      <c r="O67" s="38"/>
      <c r="P67" s="39"/>
      <c r="Q67" s="39"/>
      <c r="R67" s="131"/>
      <c r="S67" s="191" t="str">
        <f t="shared" si="2"/>
        <v/>
      </c>
      <c r="T67" s="189" t="str">
        <f t="shared" si="3"/>
        <v/>
      </c>
    </row>
    <row r="68" spans="1:20" ht="19" customHeight="1">
      <c r="A68" s="173"/>
      <c r="B68" s="231"/>
      <c r="C68" s="174"/>
      <c r="D68" s="174"/>
      <c r="E68" s="174"/>
      <c r="F68" s="171"/>
      <c r="G68" s="172"/>
      <c r="H68" s="37"/>
      <c r="I68" s="36"/>
      <c r="J68" s="36"/>
      <c r="K68" s="36"/>
      <c r="L68" s="38"/>
      <c r="M68" s="38"/>
      <c r="N68" s="38"/>
      <c r="O68" s="38"/>
      <c r="P68" s="39"/>
      <c r="Q68" s="39"/>
      <c r="R68" s="131"/>
      <c r="S68" s="191" t="str">
        <f t="shared" si="2"/>
        <v/>
      </c>
      <c r="T68" s="189" t="str">
        <f t="shared" si="3"/>
        <v/>
      </c>
    </row>
    <row r="69" spans="1:20" ht="19" customHeight="1">
      <c r="A69" s="173"/>
      <c r="B69" s="231"/>
      <c r="C69" s="174"/>
      <c r="D69" s="174"/>
      <c r="E69" s="174"/>
      <c r="F69" s="171"/>
      <c r="G69" s="172"/>
      <c r="H69" s="37"/>
      <c r="I69" s="36"/>
      <c r="J69" s="36"/>
      <c r="K69" s="36"/>
      <c r="L69" s="38"/>
      <c r="M69" s="38"/>
      <c r="N69" s="38"/>
      <c r="O69" s="38"/>
      <c r="P69" s="39"/>
      <c r="Q69" s="39"/>
      <c r="R69" s="131"/>
      <c r="S69" s="191" t="str">
        <f t="shared" si="2"/>
        <v/>
      </c>
      <c r="T69" s="189" t="str">
        <f t="shared" si="3"/>
        <v/>
      </c>
    </row>
    <row r="70" spans="1:20" ht="19" customHeight="1">
      <c r="A70" s="173"/>
      <c r="B70" s="231"/>
      <c r="C70" s="174"/>
      <c r="D70" s="174"/>
      <c r="E70" s="174"/>
      <c r="F70" s="171"/>
      <c r="G70" s="172"/>
      <c r="H70" s="37"/>
      <c r="I70" s="36"/>
      <c r="J70" s="36"/>
      <c r="K70" s="36"/>
      <c r="L70" s="38"/>
      <c r="M70" s="38"/>
      <c r="N70" s="38"/>
      <c r="O70" s="38"/>
      <c r="P70" s="39"/>
      <c r="Q70" s="39"/>
      <c r="R70" s="131"/>
      <c r="S70" s="191" t="str">
        <f t="shared" si="2"/>
        <v/>
      </c>
      <c r="T70" s="189" t="str">
        <f t="shared" si="3"/>
        <v/>
      </c>
    </row>
    <row r="71" spans="1:20" ht="19" customHeight="1">
      <c r="A71" s="173"/>
      <c r="B71" s="231"/>
      <c r="C71" s="174"/>
      <c r="D71" s="174"/>
      <c r="E71" s="174"/>
      <c r="F71" s="171"/>
      <c r="G71" s="172"/>
      <c r="H71" s="37"/>
      <c r="I71" s="36"/>
      <c r="J71" s="36"/>
      <c r="K71" s="36"/>
      <c r="L71" s="38"/>
      <c r="M71" s="38"/>
      <c r="N71" s="38"/>
      <c r="O71" s="38"/>
      <c r="P71" s="39"/>
      <c r="Q71" s="39"/>
      <c r="R71" s="40"/>
      <c r="S71" s="190" t="str">
        <f t="shared" si="2"/>
        <v/>
      </c>
      <c r="T71" s="188" t="str">
        <f t="shared" si="3"/>
        <v/>
      </c>
    </row>
    <row r="72" spans="1:20" ht="19" customHeight="1">
      <c r="A72" s="173"/>
      <c r="B72" s="231"/>
      <c r="C72" s="174"/>
      <c r="D72" s="174"/>
      <c r="E72" s="174"/>
      <c r="F72" s="171"/>
      <c r="G72" s="172"/>
      <c r="H72" s="37"/>
      <c r="I72" s="36"/>
      <c r="J72" s="36"/>
      <c r="K72" s="36"/>
      <c r="L72" s="38"/>
      <c r="M72" s="38"/>
      <c r="N72" s="38"/>
      <c r="O72" s="38"/>
      <c r="P72" s="39"/>
      <c r="Q72" s="39"/>
      <c r="R72" s="40"/>
      <c r="S72" s="190" t="str">
        <f t="shared" si="2"/>
        <v/>
      </c>
      <c r="T72" s="188" t="str">
        <f t="shared" si="3"/>
        <v/>
      </c>
    </row>
    <row r="73" spans="1:20" ht="19" customHeight="1">
      <c r="A73" s="173"/>
      <c r="B73" s="231"/>
      <c r="C73" s="174"/>
      <c r="D73" s="174"/>
      <c r="E73" s="174"/>
      <c r="F73" s="171"/>
      <c r="G73" s="172"/>
      <c r="H73" s="37"/>
      <c r="I73" s="36"/>
      <c r="J73" s="36"/>
      <c r="K73" s="36"/>
      <c r="L73" s="38"/>
      <c r="M73" s="38"/>
      <c r="N73" s="38"/>
      <c r="O73" s="38"/>
      <c r="P73" s="39"/>
      <c r="Q73" s="39"/>
      <c r="R73" s="40"/>
      <c r="S73" s="190" t="str">
        <f t="shared" si="2"/>
        <v/>
      </c>
      <c r="T73" s="188" t="str">
        <f t="shared" si="3"/>
        <v/>
      </c>
    </row>
    <row r="74" spans="1:20" ht="19" customHeight="1">
      <c r="A74" s="173"/>
      <c r="B74" s="231"/>
      <c r="C74" s="174"/>
      <c r="D74" s="174"/>
      <c r="E74" s="174"/>
      <c r="F74" s="171"/>
      <c r="G74" s="172"/>
      <c r="H74" s="37"/>
      <c r="I74" s="36"/>
      <c r="J74" s="36"/>
      <c r="K74" s="36"/>
      <c r="L74" s="38"/>
      <c r="M74" s="38"/>
      <c r="N74" s="38"/>
      <c r="O74" s="38"/>
      <c r="P74" s="39"/>
      <c r="Q74" s="39"/>
      <c r="R74" s="40"/>
      <c r="S74" s="190" t="str">
        <f t="shared" si="2"/>
        <v/>
      </c>
      <c r="T74" s="188" t="str">
        <f t="shared" si="3"/>
        <v/>
      </c>
    </row>
    <row r="75" spans="1:20" ht="19" customHeight="1">
      <c r="A75" s="173"/>
      <c r="B75" s="231"/>
      <c r="C75" s="174"/>
      <c r="D75" s="174"/>
      <c r="E75" s="174"/>
      <c r="F75" s="171"/>
      <c r="G75" s="172"/>
      <c r="H75" s="37"/>
      <c r="I75" s="36"/>
      <c r="J75" s="36"/>
      <c r="K75" s="36"/>
      <c r="L75" s="38"/>
      <c r="M75" s="38"/>
      <c r="N75" s="38"/>
      <c r="O75" s="38"/>
      <c r="P75" s="39"/>
      <c r="Q75" s="39"/>
      <c r="R75" s="40"/>
      <c r="S75" s="190" t="str">
        <f t="shared" si="2"/>
        <v/>
      </c>
      <c r="T75" s="188" t="str">
        <f t="shared" si="3"/>
        <v/>
      </c>
    </row>
    <row r="76" spans="1:20" ht="19" customHeight="1">
      <c r="A76" s="173"/>
      <c r="B76" s="231"/>
      <c r="C76" s="174"/>
      <c r="D76" s="174"/>
      <c r="E76" s="174"/>
      <c r="F76" s="171"/>
      <c r="G76" s="172"/>
      <c r="H76" s="37"/>
      <c r="I76" s="36"/>
      <c r="J76" s="36"/>
      <c r="K76" s="36"/>
      <c r="L76" s="38"/>
      <c r="M76" s="38"/>
      <c r="N76" s="38"/>
      <c r="O76" s="38"/>
      <c r="P76" s="39"/>
      <c r="Q76" s="39"/>
      <c r="R76" s="40"/>
      <c r="S76" s="190" t="str">
        <f t="shared" si="2"/>
        <v/>
      </c>
      <c r="T76" s="188" t="str">
        <f t="shared" si="3"/>
        <v/>
      </c>
    </row>
    <row r="77" spans="1:20" ht="19" customHeight="1">
      <c r="A77" s="173"/>
      <c r="B77" s="231"/>
      <c r="C77" s="174"/>
      <c r="D77" s="174"/>
      <c r="E77" s="174"/>
      <c r="F77" s="171"/>
      <c r="G77" s="172"/>
      <c r="H77" s="37"/>
      <c r="I77" s="36"/>
      <c r="J77" s="36"/>
      <c r="K77" s="36"/>
      <c r="L77" s="38"/>
      <c r="M77" s="38"/>
      <c r="N77" s="38"/>
      <c r="O77" s="38"/>
      <c r="P77" s="39"/>
      <c r="Q77" s="39"/>
      <c r="R77" s="131"/>
      <c r="S77" s="191" t="str">
        <f t="shared" si="2"/>
        <v/>
      </c>
      <c r="T77" s="189" t="str">
        <f t="shared" si="3"/>
        <v/>
      </c>
    </row>
    <row r="78" spans="1:20" ht="19" customHeight="1">
      <c r="A78" s="173"/>
      <c r="B78" s="231"/>
      <c r="C78" s="174"/>
      <c r="D78" s="174"/>
      <c r="E78" s="174"/>
      <c r="F78" s="171"/>
      <c r="G78" s="172"/>
      <c r="H78" s="37"/>
      <c r="I78" s="36"/>
      <c r="J78" s="36"/>
      <c r="K78" s="36"/>
      <c r="L78" s="38"/>
      <c r="M78" s="38"/>
      <c r="N78" s="38"/>
      <c r="O78" s="38"/>
      <c r="P78" s="39"/>
      <c r="Q78" s="39"/>
      <c r="R78" s="131"/>
      <c r="S78" s="191" t="str">
        <f t="shared" si="2"/>
        <v/>
      </c>
      <c r="T78" s="189" t="str">
        <f t="shared" si="3"/>
        <v/>
      </c>
    </row>
    <row r="79" spans="1:20" ht="19" customHeight="1">
      <c r="A79" s="173"/>
      <c r="B79" s="231"/>
      <c r="C79" s="174"/>
      <c r="D79" s="174"/>
      <c r="E79" s="174"/>
      <c r="F79" s="171"/>
      <c r="G79" s="172"/>
      <c r="H79" s="37"/>
      <c r="I79" s="36"/>
      <c r="J79" s="36"/>
      <c r="K79" s="36"/>
      <c r="L79" s="38"/>
      <c r="M79" s="38"/>
      <c r="N79" s="38"/>
      <c r="O79" s="38"/>
      <c r="P79" s="39"/>
      <c r="Q79" s="39"/>
      <c r="R79" s="131"/>
      <c r="S79" s="191" t="str">
        <f t="shared" si="2"/>
        <v/>
      </c>
      <c r="T79" s="189" t="str">
        <f t="shared" si="3"/>
        <v/>
      </c>
    </row>
    <row r="80" spans="1:20" ht="19" customHeight="1">
      <c r="A80" s="173"/>
      <c r="B80" s="231"/>
      <c r="C80" s="174"/>
      <c r="D80" s="174"/>
      <c r="E80" s="174"/>
      <c r="F80" s="171"/>
      <c r="G80" s="172"/>
      <c r="H80" s="37"/>
      <c r="I80" s="36"/>
      <c r="J80" s="36"/>
      <c r="K80" s="36"/>
      <c r="L80" s="38"/>
      <c r="M80" s="38"/>
      <c r="N80" s="38"/>
      <c r="O80" s="38"/>
      <c r="P80" s="39"/>
      <c r="Q80" s="39"/>
      <c r="R80" s="131"/>
      <c r="S80" s="191" t="str">
        <f t="shared" si="2"/>
        <v/>
      </c>
      <c r="T80" s="189" t="str">
        <f t="shared" si="3"/>
        <v/>
      </c>
    </row>
    <row r="81" spans="1:22" ht="19" customHeight="1">
      <c r="A81" s="173"/>
      <c r="B81" s="231"/>
      <c r="C81" s="174"/>
      <c r="D81" s="174"/>
      <c r="E81" s="174"/>
      <c r="F81" s="171"/>
      <c r="G81" s="172"/>
      <c r="H81" s="37"/>
      <c r="I81" s="36"/>
      <c r="J81" s="36"/>
      <c r="K81" s="36"/>
      <c r="L81" s="38"/>
      <c r="M81" s="38"/>
      <c r="N81" s="38"/>
      <c r="O81" s="38"/>
      <c r="P81" s="39"/>
      <c r="Q81" s="39"/>
      <c r="R81" s="131"/>
      <c r="S81" s="191" t="str">
        <f t="shared" si="2"/>
        <v/>
      </c>
      <c r="T81" s="189" t="str">
        <f t="shared" ref="T81:T112" si="4">IF(F81="","",IF(R81="","",IF(R81=1,F81*(1+L81),IF(R81=2,F81*(1+M81),IF(R81=3,F81*(1+N81),IF(R81=4,F81*(1+O81),"ERROR"))))))</f>
        <v/>
      </c>
    </row>
    <row r="82" spans="1:22" ht="19" customHeight="1">
      <c r="A82" s="173"/>
      <c r="B82" s="231"/>
      <c r="C82" s="174"/>
      <c r="D82" s="174"/>
      <c r="E82" s="174"/>
      <c r="F82" s="171"/>
      <c r="G82" s="172"/>
      <c r="H82" s="37"/>
      <c r="I82" s="36"/>
      <c r="J82" s="36"/>
      <c r="K82" s="36"/>
      <c r="L82" s="38"/>
      <c r="M82" s="38"/>
      <c r="N82" s="38"/>
      <c r="O82" s="38"/>
      <c r="P82" s="39"/>
      <c r="Q82" s="39"/>
      <c r="R82" s="131"/>
      <c r="S82" s="191" t="str">
        <f t="shared" si="2"/>
        <v/>
      </c>
      <c r="T82" s="189" t="str">
        <f t="shared" si="4"/>
        <v/>
      </c>
    </row>
    <row r="83" spans="1:22" ht="19" customHeight="1">
      <c r="A83" s="173"/>
      <c r="B83" s="231"/>
      <c r="C83" s="174"/>
      <c r="D83" s="174"/>
      <c r="E83" s="174"/>
      <c r="F83" s="171"/>
      <c r="G83" s="172"/>
      <c r="H83" s="37"/>
      <c r="I83" s="36"/>
      <c r="J83" s="36"/>
      <c r="K83" s="36"/>
      <c r="L83" s="38"/>
      <c r="M83" s="38"/>
      <c r="N83" s="38"/>
      <c r="O83" s="38"/>
      <c r="P83" s="39"/>
      <c r="Q83" s="39"/>
      <c r="R83" s="131"/>
      <c r="S83" s="191" t="str">
        <f t="shared" ref="S83:S146" si="5">IF(R83="","",IF(R83=1,L83,IF(R83=2,M83,IF(R83=3,N83,IF(R83=4,O83)))))</f>
        <v/>
      </c>
      <c r="T83" s="189" t="str">
        <f t="shared" si="4"/>
        <v/>
      </c>
    </row>
    <row r="84" spans="1:22" ht="19" customHeight="1">
      <c r="A84" s="173"/>
      <c r="B84" s="231"/>
      <c r="C84" s="174"/>
      <c r="D84" s="174"/>
      <c r="E84" s="174"/>
      <c r="F84" s="171"/>
      <c r="G84" s="172"/>
      <c r="H84" s="37"/>
      <c r="I84" s="36"/>
      <c r="J84" s="36"/>
      <c r="K84" s="36"/>
      <c r="L84" s="38"/>
      <c r="M84" s="38"/>
      <c r="N84" s="38"/>
      <c r="O84" s="38"/>
      <c r="P84" s="39"/>
      <c r="Q84" s="39"/>
      <c r="R84" s="131"/>
      <c r="S84" s="191" t="str">
        <f t="shared" si="5"/>
        <v/>
      </c>
      <c r="T84" s="189" t="str">
        <f t="shared" si="4"/>
        <v/>
      </c>
    </row>
    <row r="85" spans="1:22" ht="19" customHeight="1">
      <c r="A85" s="173"/>
      <c r="B85" s="231"/>
      <c r="C85" s="174"/>
      <c r="D85" s="174"/>
      <c r="E85" s="174"/>
      <c r="F85" s="171"/>
      <c r="G85" s="172"/>
      <c r="H85" s="37"/>
      <c r="I85" s="36"/>
      <c r="J85" s="36"/>
      <c r="K85" s="36"/>
      <c r="L85" s="38"/>
      <c r="M85" s="38"/>
      <c r="N85" s="38"/>
      <c r="O85" s="38"/>
      <c r="P85" s="39"/>
      <c r="Q85" s="39"/>
      <c r="R85" s="131"/>
      <c r="S85" s="191" t="str">
        <f t="shared" si="5"/>
        <v/>
      </c>
      <c r="T85" s="189" t="str">
        <f t="shared" si="4"/>
        <v/>
      </c>
    </row>
    <row r="86" spans="1:22" ht="19" customHeight="1">
      <c r="A86" s="173"/>
      <c r="B86" s="231"/>
      <c r="C86" s="174"/>
      <c r="D86" s="174"/>
      <c r="E86" s="174"/>
      <c r="F86" s="171"/>
      <c r="G86" s="172"/>
      <c r="H86" s="37"/>
      <c r="I86" s="36"/>
      <c r="J86" s="36"/>
      <c r="K86" s="36"/>
      <c r="L86" s="38"/>
      <c r="M86" s="38"/>
      <c r="N86" s="38"/>
      <c r="O86" s="38"/>
      <c r="P86" s="39"/>
      <c r="Q86" s="39"/>
      <c r="R86" s="131"/>
      <c r="S86" s="191" t="str">
        <f t="shared" si="5"/>
        <v/>
      </c>
      <c r="T86" s="189" t="str">
        <f t="shared" si="4"/>
        <v/>
      </c>
    </row>
    <row r="87" spans="1:22" ht="19" customHeight="1">
      <c r="A87" s="173"/>
      <c r="B87" s="231"/>
      <c r="C87" s="174"/>
      <c r="D87" s="174"/>
      <c r="E87" s="174"/>
      <c r="F87" s="171"/>
      <c r="G87" s="172"/>
      <c r="H87" s="37"/>
      <c r="I87" s="36"/>
      <c r="J87" s="36"/>
      <c r="K87" s="36"/>
      <c r="L87" s="38"/>
      <c r="M87" s="38"/>
      <c r="N87" s="38"/>
      <c r="O87" s="38"/>
      <c r="P87" s="39"/>
      <c r="Q87" s="39"/>
      <c r="R87" s="131"/>
      <c r="S87" s="191" t="str">
        <f t="shared" si="5"/>
        <v/>
      </c>
      <c r="T87" s="189" t="str">
        <f t="shared" si="4"/>
        <v/>
      </c>
    </row>
    <row r="88" spans="1:22" ht="19" customHeight="1">
      <c r="A88" s="173"/>
      <c r="B88" s="231"/>
      <c r="C88" s="174"/>
      <c r="D88" s="174"/>
      <c r="E88" s="174"/>
      <c r="F88" s="171"/>
      <c r="G88" s="172"/>
      <c r="H88" s="37"/>
      <c r="I88" s="36"/>
      <c r="J88" s="36"/>
      <c r="K88" s="36"/>
      <c r="L88" s="38"/>
      <c r="M88" s="38"/>
      <c r="N88" s="38"/>
      <c r="O88" s="38"/>
      <c r="P88" s="39"/>
      <c r="Q88" s="39"/>
      <c r="R88" s="131"/>
      <c r="S88" s="191" t="str">
        <f t="shared" si="5"/>
        <v/>
      </c>
      <c r="T88" s="189" t="str">
        <f t="shared" si="4"/>
        <v/>
      </c>
    </row>
    <row r="89" spans="1:22" ht="19" customHeight="1">
      <c r="A89" s="173"/>
      <c r="B89" s="231"/>
      <c r="C89" s="174"/>
      <c r="D89" s="174"/>
      <c r="E89" s="174"/>
      <c r="F89" s="171"/>
      <c r="G89" s="172"/>
      <c r="H89" s="37"/>
      <c r="I89" s="36"/>
      <c r="J89" s="36"/>
      <c r="K89" s="36"/>
      <c r="L89" s="38"/>
      <c r="M89" s="38"/>
      <c r="N89" s="38"/>
      <c r="O89" s="38"/>
      <c r="P89" s="39"/>
      <c r="Q89" s="39"/>
      <c r="R89" s="131"/>
      <c r="S89" s="191" t="str">
        <f t="shared" si="5"/>
        <v/>
      </c>
      <c r="T89" s="189" t="str">
        <f t="shared" si="4"/>
        <v/>
      </c>
    </row>
    <row r="90" spans="1:22" ht="19" customHeight="1">
      <c r="A90" s="173"/>
      <c r="B90" s="231"/>
      <c r="C90" s="174"/>
      <c r="D90" s="174"/>
      <c r="E90" s="174"/>
      <c r="F90" s="171"/>
      <c r="G90" s="172"/>
      <c r="H90" s="37"/>
      <c r="I90" s="36"/>
      <c r="J90" s="36"/>
      <c r="K90" s="36"/>
      <c r="L90" s="38"/>
      <c r="M90" s="38"/>
      <c r="N90" s="38"/>
      <c r="O90" s="38"/>
      <c r="P90" s="39"/>
      <c r="Q90" s="39"/>
      <c r="R90" s="131"/>
      <c r="S90" s="191" t="str">
        <f t="shared" si="5"/>
        <v/>
      </c>
      <c r="T90" s="189" t="str">
        <f t="shared" si="4"/>
        <v/>
      </c>
    </row>
    <row r="91" spans="1:22" ht="19" customHeight="1">
      <c r="A91" s="173"/>
      <c r="B91" s="231"/>
      <c r="C91" s="174"/>
      <c r="D91" s="174"/>
      <c r="E91" s="174"/>
      <c r="F91" s="171"/>
      <c r="G91" s="172"/>
      <c r="H91" s="37"/>
      <c r="I91" s="36"/>
      <c r="J91" s="36"/>
      <c r="K91" s="36"/>
      <c r="L91" s="38"/>
      <c r="M91" s="38"/>
      <c r="N91" s="38"/>
      <c r="O91" s="38"/>
      <c r="P91" s="39"/>
      <c r="Q91" s="39"/>
      <c r="R91" s="131"/>
      <c r="S91" s="191" t="str">
        <f t="shared" si="5"/>
        <v/>
      </c>
      <c r="T91" s="189" t="str">
        <f t="shared" si="4"/>
        <v/>
      </c>
    </row>
    <row r="92" spans="1:22" ht="19" customHeight="1">
      <c r="A92" s="173"/>
      <c r="B92" s="231"/>
      <c r="C92" s="174"/>
      <c r="D92" s="174"/>
      <c r="E92" s="174"/>
      <c r="F92" s="171"/>
      <c r="G92" s="172"/>
      <c r="H92" s="37"/>
      <c r="I92" s="36"/>
      <c r="J92" s="36"/>
      <c r="K92" s="36"/>
      <c r="L92" s="38"/>
      <c r="M92" s="38"/>
      <c r="N92" s="38"/>
      <c r="O92" s="38"/>
      <c r="P92" s="39"/>
      <c r="Q92" s="39"/>
      <c r="R92" s="131"/>
      <c r="S92" s="191" t="str">
        <f t="shared" si="5"/>
        <v/>
      </c>
      <c r="T92" s="189" t="str">
        <f t="shared" si="4"/>
        <v/>
      </c>
    </row>
    <row r="93" spans="1:22" ht="19" customHeight="1">
      <c r="A93" s="173"/>
      <c r="B93" s="231"/>
      <c r="C93" s="174"/>
      <c r="D93" s="174"/>
      <c r="E93" s="174"/>
      <c r="F93" s="171"/>
      <c r="G93" s="172"/>
      <c r="H93" s="37"/>
      <c r="I93" s="36"/>
      <c r="J93" s="36"/>
      <c r="K93" s="36"/>
      <c r="L93" s="38"/>
      <c r="M93" s="38"/>
      <c r="N93" s="38"/>
      <c r="O93" s="38"/>
      <c r="P93" s="39"/>
      <c r="Q93" s="39"/>
      <c r="R93" s="131"/>
      <c r="S93" s="191" t="str">
        <f t="shared" si="5"/>
        <v/>
      </c>
      <c r="T93" s="189" t="str">
        <f t="shared" si="4"/>
        <v/>
      </c>
    </row>
    <row r="94" spans="1:22" s="59" customFormat="1" ht="19" customHeight="1">
      <c r="A94" s="173"/>
      <c r="B94" s="231"/>
      <c r="C94" s="174"/>
      <c r="D94" s="174"/>
      <c r="E94" s="174"/>
      <c r="F94" s="171"/>
      <c r="G94" s="172"/>
      <c r="H94" s="37"/>
      <c r="I94" s="36"/>
      <c r="J94" s="36"/>
      <c r="K94" s="36"/>
      <c r="L94" s="38"/>
      <c r="M94" s="38"/>
      <c r="N94" s="38"/>
      <c r="O94" s="38"/>
      <c r="P94" s="39"/>
      <c r="Q94" s="39"/>
      <c r="R94" s="40"/>
      <c r="S94" s="190" t="str">
        <f t="shared" si="5"/>
        <v/>
      </c>
      <c r="T94" s="188" t="str">
        <f t="shared" si="4"/>
        <v/>
      </c>
      <c r="V94" s="62"/>
    </row>
    <row r="95" spans="1:22" s="59" customFormat="1" ht="19" customHeight="1">
      <c r="A95" s="173"/>
      <c r="B95" s="231"/>
      <c r="C95" s="174"/>
      <c r="D95" s="174"/>
      <c r="E95" s="174"/>
      <c r="F95" s="171"/>
      <c r="G95" s="172"/>
      <c r="H95" s="37"/>
      <c r="I95" s="36"/>
      <c r="J95" s="36"/>
      <c r="K95" s="36"/>
      <c r="L95" s="38"/>
      <c r="M95" s="38"/>
      <c r="N95" s="38"/>
      <c r="O95" s="38"/>
      <c r="P95" s="39"/>
      <c r="Q95" s="39"/>
      <c r="R95" s="40"/>
      <c r="S95" s="190" t="str">
        <f t="shared" si="5"/>
        <v/>
      </c>
      <c r="T95" s="188" t="str">
        <f t="shared" si="4"/>
        <v/>
      </c>
      <c r="V95" s="62"/>
    </row>
    <row r="96" spans="1:22" s="59" customFormat="1" ht="19" customHeight="1">
      <c r="A96" s="173"/>
      <c r="B96" s="231"/>
      <c r="C96" s="174"/>
      <c r="D96" s="174"/>
      <c r="E96" s="174"/>
      <c r="F96" s="171"/>
      <c r="G96" s="172"/>
      <c r="H96" s="37"/>
      <c r="I96" s="36"/>
      <c r="J96" s="36"/>
      <c r="K96" s="36"/>
      <c r="L96" s="38"/>
      <c r="M96" s="38"/>
      <c r="N96" s="38"/>
      <c r="O96" s="38"/>
      <c r="P96" s="39"/>
      <c r="Q96" s="39"/>
      <c r="R96" s="40"/>
      <c r="S96" s="190" t="str">
        <f t="shared" si="5"/>
        <v/>
      </c>
      <c r="T96" s="188" t="str">
        <f t="shared" si="4"/>
        <v/>
      </c>
      <c r="V96" s="62"/>
    </row>
    <row r="97" spans="1:22" s="59" customFormat="1" ht="19" customHeight="1">
      <c r="A97" s="173"/>
      <c r="B97" s="231"/>
      <c r="C97" s="174"/>
      <c r="D97" s="174"/>
      <c r="E97" s="174"/>
      <c r="F97" s="171"/>
      <c r="G97" s="172"/>
      <c r="H97" s="37"/>
      <c r="I97" s="36"/>
      <c r="J97" s="36"/>
      <c r="K97" s="36"/>
      <c r="L97" s="38"/>
      <c r="M97" s="38"/>
      <c r="N97" s="38"/>
      <c r="O97" s="38"/>
      <c r="P97" s="39"/>
      <c r="Q97" s="39"/>
      <c r="R97" s="40"/>
      <c r="S97" s="190" t="str">
        <f t="shared" si="5"/>
        <v/>
      </c>
      <c r="T97" s="188" t="str">
        <f t="shared" si="4"/>
        <v/>
      </c>
      <c r="V97" s="62"/>
    </row>
    <row r="98" spans="1:22" s="59" customFormat="1" ht="19" customHeight="1">
      <c r="A98" s="173"/>
      <c r="B98" s="231"/>
      <c r="C98" s="174"/>
      <c r="D98" s="174"/>
      <c r="E98" s="174"/>
      <c r="F98" s="171"/>
      <c r="G98" s="172"/>
      <c r="H98" s="37"/>
      <c r="I98" s="36"/>
      <c r="J98" s="36"/>
      <c r="K98" s="36"/>
      <c r="L98" s="38"/>
      <c r="M98" s="38"/>
      <c r="N98" s="38"/>
      <c r="O98" s="38"/>
      <c r="P98" s="39"/>
      <c r="Q98" s="39"/>
      <c r="R98" s="40"/>
      <c r="S98" s="190" t="str">
        <f t="shared" si="5"/>
        <v/>
      </c>
      <c r="T98" s="188" t="str">
        <f t="shared" si="4"/>
        <v/>
      </c>
      <c r="V98" s="62"/>
    </row>
    <row r="99" spans="1:22" s="59" customFormat="1" ht="19" customHeight="1">
      <c r="A99" s="173"/>
      <c r="B99" s="231"/>
      <c r="C99" s="174"/>
      <c r="D99" s="174"/>
      <c r="E99" s="174"/>
      <c r="F99" s="171"/>
      <c r="G99" s="172"/>
      <c r="H99" s="37"/>
      <c r="I99" s="36"/>
      <c r="J99" s="36"/>
      <c r="K99" s="36"/>
      <c r="L99" s="38"/>
      <c r="M99" s="38"/>
      <c r="N99" s="38"/>
      <c r="O99" s="38"/>
      <c r="P99" s="39"/>
      <c r="Q99" s="39"/>
      <c r="R99" s="40"/>
      <c r="S99" s="190" t="str">
        <f t="shared" si="5"/>
        <v/>
      </c>
      <c r="T99" s="188" t="str">
        <f t="shared" si="4"/>
        <v/>
      </c>
      <c r="V99" s="62"/>
    </row>
    <row r="100" spans="1:22" s="59" customFormat="1" ht="19" customHeight="1">
      <c r="A100" s="173"/>
      <c r="B100" s="231"/>
      <c r="C100" s="174"/>
      <c r="D100" s="174"/>
      <c r="E100" s="174"/>
      <c r="F100" s="171"/>
      <c r="G100" s="172"/>
      <c r="H100" s="37"/>
      <c r="I100" s="36"/>
      <c r="J100" s="36"/>
      <c r="K100" s="36"/>
      <c r="L100" s="38"/>
      <c r="M100" s="38"/>
      <c r="N100" s="38"/>
      <c r="O100" s="38"/>
      <c r="P100" s="39"/>
      <c r="Q100" s="39"/>
      <c r="R100" s="40"/>
      <c r="S100" s="190" t="str">
        <f t="shared" si="5"/>
        <v/>
      </c>
      <c r="T100" s="188" t="str">
        <f t="shared" si="4"/>
        <v/>
      </c>
      <c r="V100" s="62"/>
    </row>
    <row r="101" spans="1:22" s="59" customFormat="1" ht="19" customHeight="1">
      <c r="A101" s="173"/>
      <c r="B101" s="231"/>
      <c r="C101" s="174"/>
      <c r="D101" s="174"/>
      <c r="E101" s="174"/>
      <c r="F101" s="171"/>
      <c r="G101" s="172"/>
      <c r="H101" s="37"/>
      <c r="I101" s="36"/>
      <c r="J101" s="36"/>
      <c r="K101" s="36"/>
      <c r="L101" s="38"/>
      <c r="M101" s="38"/>
      <c r="N101" s="38"/>
      <c r="O101" s="38"/>
      <c r="P101" s="39"/>
      <c r="Q101" s="39"/>
      <c r="R101" s="40"/>
      <c r="S101" s="190" t="str">
        <f t="shared" si="5"/>
        <v/>
      </c>
      <c r="T101" s="188" t="str">
        <f t="shared" si="4"/>
        <v/>
      </c>
      <c r="V101" s="62"/>
    </row>
    <row r="102" spans="1:22" s="59" customFormat="1" ht="19" customHeight="1">
      <c r="A102" s="173"/>
      <c r="B102" s="231"/>
      <c r="C102" s="174"/>
      <c r="D102" s="174"/>
      <c r="E102" s="174"/>
      <c r="F102" s="171"/>
      <c r="G102" s="172"/>
      <c r="H102" s="37"/>
      <c r="I102" s="36"/>
      <c r="J102" s="36"/>
      <c r="K102" s="36"/>
      <c r="L102" s="38"/>
      <c r="M102" s="38"/>
      <c r="N102" s="38"/>
      <c r="O102" s="38"/>
      <c r="P102" s="39"/>
      <c r="Q102" s="39"/>
      <c r="R102" s="40"/>
      <c r="S102" s="190" t="str">
        <f t="shared" si="5"/>
        <v/>
      </c>
      <c r="T102" s="188" t="str">
        <f t="shared" si="4"/>
        <v/>
      </c>
      <c r="V102" s="62"/>
    </row>
    <row r="103" spans="1:22" s="59" customFormat="1" ht="19" customHeight="1">
      <c r="A103" s="173"/>
      <c r="B103" s="231"/>
      <c r="C103" s="174"/>
      <c r="D103" s="174"/>
      <c r="E103" s="174"/>
      <c r="F103" s="171"/>
      <c r="G103" s="172"/>
      <c r="H103" s="37"/>
      <c r="I103" s="36"/>
      <c r="J103" s="36"/>
      <c r="K103" s="36"/>
      <c r="L103" s="38"/>
      <c r="M103" s="38"/>
      <c r="N103" s="38"/>
      <c r="O103" s="38"/>
      <c r="P103" s="39"/>
      <c r="Q103" s="39"/>
      <c r="R103" s="40"/>
      <c r="S103" s="190" t="str">
        <f t="shared" si="5"/>
        <v/>
      </c>
      <c r="T103" s="188" t="str">
        <f t="shared" si="4"/>
        <v/>
      </c>
      <c r="V103" s="62"/>
    </row>
    <row r="104" spans="1:22" s="59" customFormat="1" ht="19" customHeight="1">
      <c r="A104" s="173"/>
      <c r="B104" s="231"/>
      <c r="C104" s="174"/>
      <c r="D104" s="174"/>
      <c r="E104" s="174"/>
      <c r="F104" s="171"/>
      <c r="G104" s="172"/>
      <c r="H104" s="37"/>
      <c r="I104" s="36"/>
      <c r="J104" s="36"/>
      <c r="K104" s="36"/>
      <c r="L104" s="38"/>
      <c r="M104" s="38"/>
      <c r="N104" s="38"/>
      <c r="O104" s="38"/>
      <c r="P104" s="39"/>
      <c r="Q104" s="39"/>
      <c r="R104" s="40"/>
      <c r="S104" s="190" t="str">
        <f t="shared" si="5"/>
        <v/>
      </c>
      <c r="T104" s="188" t="str">
        <f t="shared" si="4"/>
        <v/>
      </c>
      <c r="V104" s="62"/>
    </row>
    <row r="105" spans="1:22" s="59" customFormat="1" ht="19" customHeight="1">
      <c r="A105" s="173"/>
      <c r="B105" s="231"/>
      <c r="C105" s="174"/>
      <c r="D105" s="174"/>
      <c r="E105" s="174"/>
      <c r="F105" s="171"/>
      <c r="G105" s="172"/>
      <c r="H105" s="37"/>
      <c r="I105" s="36"/>
      <c r="J105" s="36"/>
      <c r="K105" s="36"/>
      <c r="L105" s="38"/>
      <c r="M105" s="38"/>
      <c r="N105" s="38"/>
      <c r="O105" s="38"/>
      <c r="P105" s="39"/>
      <c r="Q105" s="39"/>
      <c r="R105" s="40"/>
      <c r="S105" s="190" t="str">
        <f t="shared" si="5"/>
        <v/>
      </c>
      <c r="T105" s="188" t="str">
        <f t="shared" si="4"/>
        <v/>
      </c>
      <c r="V105" s="62"/>
    </row>
    <row r="106" spans="1:22" s="59" customFormat="1" ht="19" customHeight="1">
      <c r="A106" s="173"/>
      <c r="B106" s="231"/>
      <c r="C106" s="174"/>
      <c r="D106" s="174"/>
      <c r="E106" s="174"/>
      <c r="F106" s="171"/>
      <c r="G106" s="172"/>
      <c r="H106" s="37"/>
      <c r="I106" s="36"/>
      <c r="J106" s="36"/>
      <c r="K106" s="36"/>
      <c r="L106" s="38"/>
      <c r="M106" s="38"/>
      <c r="N106" s="38"/>
      <c r="O106" s="38"/>
      <c r="P106" s="39"/>
      <c r="Q106" s="39"/>
      <c r="R106" s="40"/>
      <c r="S106" s="190" t="str">
        <f t="shared" si="5"/>
        <v/>
      </c>
      <c r="T106" s="188" t="str">
        <f t="shared" si="4"/>
        <v/>
      </c>
      <c r="V106" s="62"/>
    </row>
    <row r="107" spans="1:22" s="59" customFormat="1" ht="19" customHeight="1">
      <c r="A107" s="173"/>
      <c r="B107" s="231"/>
      <c r="C107" s="174"/>
      <c r="D107" s="174"/>
      <c r="E107" s="174"/>
      <c r="F107" s="171"/>
      <c r="G107" s="172"/>
      <c r="H107" s="37"/>
      <c r="I107" s="36"/>
      <c r="J107" s="36"/>
      <c r="K107" s="36"/>
      <c r="L107" s="38"/>
      <c r="M107" s="38"/>
      <c r="N107" s="38"/>
      <c r="O107" s="38"/>
      <c r="P107" s="39"/>
      <c r="Q107" s="39"/>
      <c r="R107" s="40"/>
      <c r="S107" s="190" t="str">
        <f t="shared" si="5"/>
        <v/>
      </c>
      <c r="T107" s="188" t="str">
        <f t="shared" si="4"/>
        <v/>
      </c>
      <c r="V107" s="62"/>
    </row>
    <row r="108" spans="1:22" s="59" customFormat="1" ht="19" customHeight="1">
      <c r="A108" s="173"/>
      <c r="B108" s="231"/>
      <c r="C108" s="174"/>
      <c r="D108" s="174"/>
      <c r="E108" s="174"/>
      <c r="F108" s="171"/>
      <c r="G108" s="172"/>
      <c r="H108" s="37"/>
      <c r="I108" s="36"/>
      <c r="J108" s="36"/>
      <c r="K108" s="36"/>
      <c r="L108" s="38"/>
      <c r="M108" s="38"/>
      <c r="N108" s="38"/>
      <c r="O108" s="38"/>
      <c r="P108" s="39"/>
      <c r="Q108" s="39"/>
      <c r="R108" s="40"/>
      <c r="S108" s="190" t="str">
        <f t="shared" si="5"/>
        <v/>
      </c>
      <c r="T108" s="188" t="str">
        <f t="shared" si="4"/>
        <v/>
      </c>
      <c r="V108" s="62"/>
    </row>
    <row r="109" spans="1:22" s="59" customFormat="1" ht="19" customHeight="1">
      <c r="A109" s="173"/>
      <c r="B109" s="231"/>
      <c r="C109" s="174"/>
      <c r="D109" s="174"/>
      <c r="E109" s="174"/>
      <c r="F109" s="171"/>
      <c r="G109" s="172"/>
      <c r="H109" s="37"/>
      <c r="I109" s="36"/>
      <c r="J109" s="36"/>
      <c r="K109" s="36"/>
      <c r="L109" s="38"/>
      <c r="M109" s="38"/>
      <c r="N109" s="38"/>
      <c r="O109" s="38"/>
      <c r="P109" s="39"/>
      <c r="Q109" s="39"/>
      <c r="R109" s="40"/>
      <c r="S109" s="190" t="str">
        <f t="shared" si="5"/>
        <v/>
      </c>
      <c r="T109" s="188" t="str">
        <f t="shared" si="4"/>
        <v/>
      </c>
      <c r="V109" s="62"/>
    </row>
    <row r="110" spans="1:22" s="59" customFormat="1" ht="19" customHeight="1">
      <c r="A110" s="173"/>
      <c r="B110" s="231"/>
      <c r="C110" s="174"/>
      <c r="D110" s="174"/>
      <c r="E110" s="174"/>
      <c r="F110" s="171"/>
      <c r="G110" s="172"/>
      <c r="H110" s="37"/>
      <c r="I110" s="36"/>
      <c r="J110" s="36"/>
      <c r="K110" s="36"/>
      <c r="L110" s="38"/>
      <c r="M110" s="38"/>
      <c r="N110" s="38"/>
      <c r="O110" s="38"/>
      <c r="P110" s="39"/>
      <c r="Q110" s="39"/>
      <c r="R110" s="40"/>
      <c r="S110" s="190" t="str">
        <f t="shared" si="5"/>
        <v/>
      </c>
      <c r="T110" s="188" t="str">
        <f t="shared" si="4"/>
        <v/>
      </c>
      <c r="V110" s="62"/>
    </row>
    <row r="111" spans="1:22" s="59" customFormat="1" ht="19" customHeight="1">
      <c r="A111" s="173"/>
      <c r="B111" s="231"/>
      <c r="C111" s="174"/>
      <c r="D111" s="174"/>
      <c r="E111" s="174"/>
      <c r="F111" s="171"/>
      <c r="G111" s="172"/>
      <c r="H111" s="37"/>
      <c r="I111" s="36"/>
      <c r="J111" s="36"/>
      <c r="K111" s="36"/>
      <c r="L111" s="38"/>
      <c r="M111" s="38"/>
      <c r="N111" s="38"/>
      <c r="O111" s="38"/>
      <c r="P111" s="39"/>
      <c r="Q111" s="39"/>
      <c r="R111" s="40"/>
      <c r="S111" s="190" t="str">
        <f t="shared" si="5"/>
        <v/>
      </c>
      <c r="T111" s="188" t="str">
        <f t="shared" si="4"/>
        <v/>
      </c>
      <c r="V111" s="62"/>
    </row>
    <row r="112" spans="1:22" s="59" customFormat="1" ht="19" customHeight="1">
      <c r="A112" s="173"/>
      <c r="B112" s="231"/>
      <c r="C112" s="174"/>
      <c r="D112" s="174"/>
      <c r="E112" s="174"/>
      <c r="F112" s="171"/>
      <c r="G112" s="172"/>
      <c r="H112" s="37"/>
      <c r="I112" s="36"/>
      <c r="J112" s="36"/>
      <c r="K112" s="36"/>
      <c r="L112" s="38"/>
      <c r="M112" s="38"/>
      <c r="N112" s="38"/>
      <c r="O112" s="38"/>
      <c r="P112" s="39"/>
      <c r="Q112" s="39"/>
      <c r="R112" s="40"/>
      <c r="S112" s="190" t="str">
        <f t="shared" si="5"/>
        <v/>
      </c>
      <c r="T112" s="188" t="str">
        <f t="shared" si="4"/>
        <v/>
      </c>
      <c r="V112" s="62"/>
    </row>
    <row r="113" spans="1:22" s="59" customFormat="1" ht="19" customHeight="1">
      <c r="A113" s="173"/>
      <c r="B113" s="231"/>
      <c r="C113" s="174"/>
      <c r="D113" s="174"/>
      <c r="E113" s="174"/>
      <c r="F113" s="171"/>
      <c r="G113" s="172"/>
      <c r="H113" s="37"/>
      <c r="I113" s="36"/>
      <c r="J113" s="36"/>
      <c r="K113" s="36"/>
      <c r="L113" s="38"/>
      <c r="M113" s="38"/>
      <c r="N113" s="38"/>
      <c r="O113" s="38"/>
      <c r="P113" s="39"/>
      <c r="Q113" s="39"/>
      <c r="R113" s="40"/>
      <c r="S113" s="190" t="str">
        <f t="shared" si="5"/>
        <v/>
      </c>
      <c r="T113" s="188" t="str">
        <f t="shared" ref="T113:T144" si="6">IF(F113="","",IF(R113="","",IF(R113=1,F113*(1+L113),IF(R113=2,F113*(1+M113),IF(R113=3,F113*(1+N113),IF(R113=4,F113*(1+O113),"ERROR"))))))</f>
        <v/>
      </c>
      <c r="V113" s="62"/>
    </row>
    <row r="114" spans="1:22" s="59" customFormat="1" ht="19" customHeight="1">
      <c r="A114" s="173"/>
      <c r="B114" s="231"/>
      <c r="C114" s="174"/>
      <c r="D114" s="174"/>
      <c r="E114" s="174"/>
      <c r="F114" s="171"/>
      <c r="G114" s="172"/>
      <c r="H114" s="37"/>
      <c r="I114" s="36"/>
      <c r="J114" s="36"/>
      <c r="K114" s="36"/>
      <c r="L114" s="38"/>
      <c r="M114" s="38"/>
      <c r="N114" s="38"/>
      <c r="O114" s="38"/>
      <c r="P114" s="39"/>
      <c r="Q114" s="39"/>
      <c r="R114" s="40"/>
      <c r="S114" s="190" t="str">
        <f t="shared" si="5"/>
        <v/>
      </c>
      <c r="T114" s="188" t="str">
        <f t="shared" si="6"/>
        <v/>
      </c>
      <c r="V114" s="62"/>
    </row>
    <row r="115" spans="1:22" s="59" customFormat="1" ht="19" customHeight="1">
      <c r="A115" s="173"/>
      <c r="B115" s="231"/>
      <c r="C115" s="174"/>
      <c r="D115" s="174"/>
      <c r="E115" s="174"/>
      <c r="F115" s="171"/>
      <c r="G115" s="172"/>
      <c r="H115" s="37"/>
      <c r="I115" s="36"/>
      <c r="J115" s="36"/>
      <c r="K115" s="36"/>
      <c r="L115" s="38"/>
      <c r="M115" s="38"/>
      <c r="N115" s="38"/>
      <c r="O115" s="38"/>
      <c r="P115" s="39"/>
      <c r="Q115" s="39"/>
      <c r="R115" s="40"/>
      <c r="S115" s="190" t="str">
        <f t="shared" si="5"/>
        <v/>
      </c>
      <c r="T115" s="188" t="str">
        <f t="shared" si="6"/>
        <v/>
      </c>
      <c r="V115" s="62"/>
    </row>
    <row r="116" spans="1:22" s="59" customFormat="1" ht="19" customHeight="1">
      <c r="A116" s="173"/>
      <c r="B116" s="231"/>
      <c r="C116" s="174"/>
      <c r="D116" s="174"/>
      <c r="E116" s="174"/>
      <c r="F116" s="171"/>
      <c r="G116" s="172"/>
      <c r="H116" s="37"/>
      <c r="I116" s="36"/>
      <c r="J116" s="36"/>
      <c r="K116" s="36"/>
      <c r="L116" s="38"/>
      <c r="M116" s="38"/>
      <c r="N116" s="38"/>
      <c r="O116" s="38"/>
      <c r="P116" s="39"/>
      <c r="Q116" s="39"/>
      <c r="R116" s="40"/>
      <c r="S116" s="190" t="str">
        <f t="shared" si="5"/>
        <v/>
      </c>
      <c r="T116" s="188" t="str">
        <f t="shared" si="6"/>
        <v/>
      </c>
      <c r="V116" s="62"/>
    </row>
    <row r="117" spans="1:22" s="59" customFormat="1" ht="19" customHeight="1">
      <c r="A117" s="173"/>
      <c r="B117" s="231"/>
      <c r="C117" s="174"/>
      <c r="D117" s="174"/>
      <c r="E117" s="174"/>
      <c r="F117" s="171"/>
      <c r="G117" s="172"/>
      <c r="H117" s="37"/>
      <c r="I117" s="36"/>
      <c r="J117" s="36"/>
      <c r="K117" s="36"/>
      <c r="L117" s="38"/>
      <c r="M117" s="38"/>
      <c r="N117" s="38"/>
      <c r="O117" s="38"/>
      <c r="P117" s="39"/>
      <c r="Q117" s="39"/>
      <c r="R117" s="40"/>
      <c r="S117" s="190" t="str">
        <f t="shared" si="5"/>
        <v/>
      </c>
      <c r="T117" s="188" t="str">
        <f t="shared" si="6"/>
        <v/>
      </c>
      <c r="V117" s="62"/>
    </row>
    <row r="118" spans="1:22" s="59" customFormat="1" ht="19" customHeight="1">
      <c r="A118" s="173"/>
      <c r="B118" s="231"/>
      <c r="C118" s="174"/>
      <c r="D118" s="174"/>
      <c r="E118" s="174"/>
      <c r="F118" s="171"/>
      <c r="G118" s="172"/>
      <c r="H118" s="37"/>
      <c r="I118" s="36"/>
      <c r="J118" s="36"/>
      <c r="K118" s="36"/>
      <c r="L118" s="38"/>
      <c r="M118" s="38"/>
      <c r="N118" s="38"/>
      <c r="O118" s="38"/>
      <c r="P118" s="39"/>
      <c r="Q118" s="39"/>
      <c r="R118" s="40"/>
      <c r="S118" s="190" t="str">
        <f t="shared" si="5"/>
        <v/>
      </c>
      <c r="T118" s="188" t="str">
        <f t="shared" si="6"/>
        <v/>
      </c>
      <c r="V118" s="62"/>
    </row>
    <row r="119" spans="1:22" s="59" customFormat="1" ht="19" customHeight="1">
      <c r="A119" s="173"/>
      <c r="B119" s="231"/>
      <c r="C119" s="174"/>
      <c r="D119" s="174"/>
      <c r="E119" s="174"/>
      <c r="F119" s="171"/>
      <c r="G119" s="172"/>
      <c r="H119" s="37"/>
      <c r="I119" s="36"/>
      <c r="J119" s="36"/>
      <c r="K119" s="36"/>
      <c r="L119" s="38"/>
      <c r="M119" s="38"/>
      <c r="N119" s="38"/>
      <c r="O119" s="38"/>
      <c r="P119" s="39"/>
      <c r="Q119" s="39"/>
      <c r="R119" s="40"/>
      <c r="S119" s="190" t="str">
        <f t="shared" si="5"/>
        <v/>
      </c>
      <c r="T119" s="188" t="str">
        <f t="shared" si="6"/>
        <v/>
      </c>
      <c r="V119" s="62"/>
    </row>
    <row r="120" spans="1:22" s="59" customFormat="1" ht="19" customHeight="1">
      <c r="A120" s="173"/>
      <c r="B120" s="231"/>
      <c r="C120" s="174"/>
      <c r="D120" s="174"/>
      <c r="E120" s="174"/>
      <c r="F120" s="171"/>
      <c r="G120" s="172"/>
      <c r="H120" s="37"/>
      <c r="I120" s="36"/>
      <c r="J120" s="36"/>
      <c r="K120" s="36"/>
      <c r="L120" s="38"/>
      <c r="M120" s="38"/>
      <c r="N120" s="38"/>
      <c r="O120" s="38"/>
      <c r="P120" s="39"/>
      <c r="Q120" s="39"/>
      <c r="R120" s="40"/>
      <c r="S120" s="190" t="str">
        <f t="shared" si="5"/>
        <v/>
      </c>
      <c r="T120" s="188" t="str">
        <f t="shared" si="6"/>
        <v/>
      </c>
      <c r="V120" s="62"/>
    </row>
    <row r="121" spans="1:22" s="59" customFormat="1" ht="19" customHeight="1">
      <c r="A121" s="173"/>
      <c r="B121" s="231"/>
      <c r="C121" s="174"/>
      <c r="D121" s="174"/>
      <c r="E121" s="174"/>
      <c r="F121" s="171"/>
      <c r="G121" s="172"/>
      <c r="H121" s="37"/>
      <c r="I121" s="36"/>
      <c r="J121" s="36"/>
      <c r="K121" s="36"/>
      <c r="L121" s="38"/>
      <c r="M121" s="38"/>
      <c r="N121" s="38"/>
      <c r="O121" s="38"/>
      <c r="P121" s="39"/>
      <c r="Q121" s="39"/>
      <c r="R121" s="40"/>
      <c r="S121" s="190" t="str">
        <f t="shared" si="5"/>
        <v/>
      </c>
      <c r="T121" s="188" t="str">
        <f t="shared" si="6"/>
        <v/>
      </c>
      <c r="V121" s="62"/>
    </row>
    <row r="122" spans="1:22" s="59" customFormat="1" ht="19" customHeight="1">
      <c r="A122" s="173"/>
      <c r="B122" s="231"/>
      <c r="C122" s="174"/>
      <c r="D122" s="174"/>
      <c r="E122" s="174"/>
      <c r="F122" s="171"/>
      <c r="G122" s="172"/>
      <c r="H122" s="37"/>
      <c r="I122" s="36"/>
      <c r="J122" s="36"/>
      <c r="K122" s="36"/>
      <c r="L122" s="38"/>
      <c r="M122" s="38"/>
      <c r="N122" s="38"/>
      <c r="O122" s="38"/>
      <c r="P122" s="39"/>
      <c r="Q122" s="39"/>
      <c r="R122" s="40"/>
      <c r="S122" s="190" t="str">
        <f t="shared" si="5"/>
        <v/>
      </c>
      <c r="T122" s="188" t="str">
        <f t="shared" si="6"/>
        <v/>
      </c>
      <c r="V122" s="62"/>
    </row>
    <row r="123" spans="1:22" s="59" customFormat="1" ht="19" customHeight="1">
      <c r="A123" s="173"/>
      <c r="B123" s="231"/>
      <c r="C123" s="174"/>
      <c r="D123" s="174"/>
      <c r="E123" s="174"/>
      <c r="F123" s="171"/>
      <c r="G123" s="172"/>
      <c r="H123" s="37"/>
      <c r="I123" s="36"/>
      <c r="J123" s="36"/>
      <c r="K123" s="36"/>
      <c r="L123" s="38"/>
      <c r="M123" s="38"/>
      <c r="N123" s="38"/>
      <c r="O123" s="38"/>
      <c r="P123" s="39"/>
      <c r="Q123" s="39"/>
      <c r="R123" s="40"/>
      <c r="S123" s="190" t="str">
        <f t="shared" si="5"/>
        <v/>
      </c>
      <c r="T123" s="188" t="str">
        <f t="shared" si="6"/>
        <v/>
      </c>
      <c r="V123" s="62"/>
    </row>
    <row r="124" spans="1:22" s="59" customFormat="1" ht="19" customHeight="1">
      <c r="A124" s="173"/>
      <c r="B124" s="231"/>
      <c r="C124" s="174"/>
      <c r="D124" s="174"/>
      <c r="E124" s="174"/>
      <c r="F124" s="171"/>
      <c r="G124" s="172"/>
      <c r="H124" s="37"/>
      <c r="I124" s="36"/>
      <c r="J124" s="36"/>
      <c r="K124" s="36"/>
      <c r="L124" s="38"/>
      <c r="M124" s="38"/>
      <c r="N124" s="38"/>
      <c r="O124" s="38"/>
      <c r="P124" s="39"/>
      <c r="Q124" s="39"/>
      <c r="R124" s="40"/>
      <c r="S124" s="190" t="str">
        <f t="shared" si="5"/>
        <v/>
      </c>
      <c r="T124" s="188" t="str">
        <f t="shared" si="6"/>
        <v/>
      </c>
      <c r="V124" s="62"/>
    </row>
    <row r="125" spans="1:22" s="59" customFormat="1" ht="19" customHeight="1">
      <c r="A125" s="173"/>
      <c r="B125" s="231"/>
      <c r="C125" s="174"/>
      <c r="D125" s="174"/>
      <c r="E125" s="174"/>
      <c r="F125" s="171"/>
      <c r="G125" s="172"/>
      <c r="H125" s="37"/>
      <c r="I125" s="36"/>
      <c r="J125" s="36"/>
      <c r="K125" s="36"/>
      <c r="L125" s="38"/>
      <c r="M125" s="38"/>
      <c r="N125" s="38"/>
      <c r="O125" s="38"/>
      <c r="P125" s="39"/>
      <c r="Q125" s="39"/>
      <c r="R125" s="40"/>
      <c r="S125" s="190" t="str">
        <f t="shared" si="5"/>
        <v/>
      </c>
      <c r="T125" s="188" t="str">
        <f t="shared" si="6"/>
        <v/>
      </c>
      <c r="V125" s="62"/>
    </row>
    <row r="126" spans="1:22" s="59" customFormat="1" ht="19" customHeight="1">
      <c r="A126" s="173"/>
      <c r="B126" s="231"/>
      <c r="C126" s="174"/>
      <c r="D126" s="174"/>
      <c r="E126" s="174"/>
      <c r="F126" s="171"/>
      <c r="G126" s="172"/>
      <c r="H126" s="37"/>
      <c r="I126" s="36"/>
      <c r="J126" s="36"/>
      <c r="K126" s="36"/>
      <c r="L126" s="38"/>
      <c r="M126" s="38"/>
      <c r="N126" s="38"/>
      <c r="O126" s="38"/>
      <c r="P126" s="39"/>
      <c r="Q126" s="39"/>
      <c r="R126" s="40"/>
      <c r="S126" s="190" t="str">
        <f t="shared" si="5"/>
        <v/>
      </c>
      <c r="T126" s="188" t="str">
        <f t="shared" si="6"/>
        <v/>
      </c>
      <c r="V126" s="62"/>
    </row>
    <row r="127" spans="1:22" s="59" customFormat="1" ht="19" customHeight="1">
      <c r="A127" s="173"/>
      <c r="B127" s="231"/>
      <c r="C127" s="174"/>
      <c r="D127" s="174"/>
      <c r="E127" s="174"/>
      <c r="F127" s="171"/>
      <c r="G127" s="172"/>
      <c r="H127" s="37"/>
      <c r="I127" s="36"/>
      <c r="J127" s="36"/>
      <c r="K127" s="36"/>
      <c r="L127" s="38"/>
      <c r="M127" s="38"/>
      <c r="N127" s="38"/>
      <c r="O127" s="38"/>
      <c r="P127" s="39"/>
      <c r="Q127" s="39"/>
      <c r="R127" s="40"/>
      <c r="S127" s="190" t="str">
        <f t="shared" si="5"/>
        <v/>
      </c>
      <c r="T127" s="188" t="str">
        <f t="shared" si="6"/>
        <v/>
      </c>
      <c r="V127" s="62"/>
    </row>
    <row r="128" spans="1:22" s="59" customFormat="1" ht="19" customHeight="1">
      <c r="A128" s="173"/>
      <c r="B128" s="231"/>
      <c r="C128" s="174"/>
      <c r="D128" s="174"/>
      <c r="E128" s="174"/>
      <c r="F128" s="171"/>
      <c r="G128" s="172"/>
      <c r="H128" s="37"/>
      <c r="I128" s="36"/>
      <c r="J128" s="36"/>
      <c r="K128" s="36"/>
      <c r="L128" s="38"/>
      <c r="M128" s="38"/>
      <c r="N128" s="38"/>
      <c r="O128" s="38"/>
      <c r="P128" s="39"/>
      <c r="Q128" s="39"/>
      <c r="R128" s="40"/>
      <c r="S128" s="190" t="str">
        <f t="shared" si="5"/>
        <v/>
      </c>
      <c r="T128" s="188" t="str">
        <f t="shared" si="6"/>
        <v/>
      </c>
      <c r="V128" s="62"/>
    </row>
    <row r="129" spans="1:22" s="59" customFormat="1" ht="19" customHeight="1">
      <c r="A129" s="173"/>
      <c r="B129" s="231"/>
      <c r="C129" s="174"/>
      <c r="D129" s="174"/>
      <c r="E129" s="174"/>
      <c r="F129" s="171"/>
      <c r="G129" s="172"/>
      <c r="H129" s="37"/>
      <c r="I129" s="36"/>
      <c r="J129" s="36"/>
      <c r="K129" s="36"/>
      <c r="L129" s="38"/>
      <c r="M129" s="38"/>
      <c r="N129" s="38"/>
      <c r="O129" s="38"/>
      <c r="P129" s="39"/>
      <c r="Q129" s="39"/>
      <c r="R129" s="40"/>
      <c r="S129" s="190" t="str">
        <f t="shared" si="5"/>
        <v/>
      </c>
      <c r="T129" s="188" t="str">
        <f t="shared" si="6"/>
        <v/>
      </c>
      <c r="V129" s="62"/>
    </row>
    <row r="130" spans="1:22" s="59" customFormat="1" ht="19" customHeight="1">
      <c r="A130" s="173"/>
      <c r="B130" s="231"/>
      <c r="C130" s="174"/>
      <c r="D130" s="174"/>
      <c r="E130" s="174"/>
      <c r="F130" s="171"/>
      <c r="G130" s="172"/>
      <c r="H130" s="37"/>
      <c r="I130" s="36"/>
      <c r="J130" s="36"/>
      <c r="K130" s="36"/>
      <c r="L130" s="38"/>
      <c r="M130" s="38"/>
      <c r="N130" s="38"/>
      <c r="O130" s="38"/>
      <c r="P130" s="39"/>
      <c r="Q130" s="39"/>
      <c r="R130" s="40"/>
      <c r="S130" s="190" t="str">
        <f t="shared" si="5"/>
        <v/>
      </c>
      <c r="T130" s="188" t="str">
        <f t="shared" si="6"/>
        <v/>
      </c>
      <c r="V130" s="62"/>
    </row>
    <row r="131" spans="1:22" s="59" customFormat="1" ht="19" customHeight="1">
      <c r="A131" s="173"/>
      <c r="B131" s="231"/>
      <c r="C131" s="174"/>
      <c r="D131" s="174"/>
      <c r="E131" s="174"/>
      <c r="F131" s="171"/>
      <c r="G131" s="172"/>
      <c r="H131" s="37"/>
      <c r="I131" s="36"/>
      <c r="J131" s="36"/>
      <c r="K131" s="36"/>
      <c r="L131" s="38"/>
      <c r="M131" s="38"/>
      <c r="N131" s="38"/>
      <c r="O131" s="38"/>
      <c r="P131" s="39"/>
      <c r="Q131" s="39"/>
      <c r="R131" s="40"/>
      <c r="S131" s="190" t="str">
        <f t="shared" si="5"/>
        <v/>
      </c>
      <c r="T131" s="188" t="str">
        <f t="shared" si="6"/>
        <v/>
      </c>
      <c r="V131" s="62"/>
    </row>
    <row r="132" spans="1:22" s="59" customFormat="1" ht="19" customHeight="1">
      <c r="A132" s="173"/>
      <c r="B132" s="231"/>
      <c r="C132" s="174"/>
      <c r="D132" s="174"/>
      <c r="E132" s="174"/>
      <c r="F132" s="171"/>
      <c r="G132" s="172"/>
      <c r="H132" s="37"/>
      <c r="I132" s="36"/>
      <c r="J132" s="36"/>
      <c r="K132" s="36"/>
      <c r="L132" s="38"/>
      <c r="M132" s="38"/>
      <c r="N132" s="38"/>
      <c r="O132" s="38"/>
      <c r="P132" s="39"/>
      <c r="Q132" s="39"/>
      <c r="R132" s="40"/>
      <c r="S132" s="190" t="str">
        <f t="shared" si="5"/>
        <v/>
      </c>
      <c r="T132" s="188" t="str">
        <f t="shared" si="6"/>
        <v/>
      </c>
      <c r="V132" s="62"/>
    </row>
    <row r="133" spans="1:22" s="59" customFormat="1" ht="19" customHeight="1">
      <c r="A133" s="173"/>
      <c r="B133" s="231"/>
      <c r="C133" s="174"/>
      <c r="D133" s="174"/>
      <c r="E133" s="174"/>
      <c r="F133" s="171"/>
      <c r="G133" s="172"/>
      <c r="H133" s="37"/>
      <c r="I133" s="36"/>
      <c r="J133" s="36"/>
      <c r="K133" s="36"/>
      <c r="L133" s="38"/>
      <c r="M133" s="38"/>
      <c r="N133" s="38"/>
      <c r="O133" s="38"/>
      <c r="P133" s="39"/>
      <c r="Q133" s="39"/>
      <c r="R133" s="40"/>
      <c r="S133" s="190" t="str">
        <f t="shared" si="5"/>
        <v/>
      </c>
      <c r="T133" s="188" t="str">
        <f t="shared" si="6"/>
        <v/>
      </c>
      <c r="V133" s="62"/>
    </row>
    <row r="134" spans="1:22" s="59" customFormat="1" ht="19" customHeight="1">
      <c r="A134" s="173"/>
      <c r="B134" s="231"/>
      <c r="C134" s="174"/>
      <c r="D134" s="174"/>
      <c r="E134" s="174"/>
      <c r="F134" s="171"/>
      <c r="G134" s="172"/>
      <c r="H134" s="37"/>
      <c r="I134" s="36"/>
      <c r="J134" s="36"/>
      <c r="K134" s="36"/>
      <c r="L134" s="38"/>
      <c r="M134" s="38"/>
      <c r="N134" s="38"/>
      <c r="O134" s="38"/>
      <c r="P134" s="39"/>
      <c r="Q134" s="39"/>
      <c r="R134" s="40"/>
      <c r="S134" s="190" t="str">
        <f t="shared" si="5"/>
        <v/>
      </c>
      <c r="T134" s="188" t="str">
        <f t="shared" si="6"/>
        <v/>
      </c>
      <c r="V134" s="62"/>
    </row>
    <row r="135" spans="1:22" s="59" customFormat="1" ht="19" customHeight="1">
      <c r="A135" s="173"/>
      <c r="B135" s="231"/>
      <c r="C135" s="174"/>
      <c r="D135" s="174"/>
      <c r="E135" s="174"/>
      <c r="F135" s="171"/>
      <c r="G135" s="172"/>
      <c r="H135" s="37"/>
      <c r="I135" s="36"/>
      <c r="J135" s="36"/>
      <c r="K135" s="36"/>
      <c r="L135" s="38"/>
      <c r="M135" s="38"/>
      <c r="N135" s="38"/>
      <c r="O135" s="38"/>
      <c r="P135" s="39"/>
      <c r="Q135" s="39"/>
      <c r="R135" s="40"/>
      <c r="S135" s="190" t="str">
        <f t="shared" si="5"/>
        <v/>
      </c>
      <c r="T135" s="188" t="str">
        <f t="shared" si="6"/>
        <v/>
      </c>
      <c r="V135" s="62"/>
    </row>
    <row r="136" spans="1:22" s="59" customFormat="1" ht="19" customHeight="1">
      <c r="A136" s="173"/>
      <c r="B136" s="231"/>
      <c r="C136" s="174"/>
      <c r="D136" s="174"/>
      <c r="E136" s="174"/>
      <c r="F136" s="171"/>
      <c r="G136" s="172"/>
      <c r="H136" s="37"/>
      <c r="I136" s="36"/>
      <c r="J136" s="36"/>
      <c r="K136" s="36"/>
      <c r="L136" s="38"/>
      <c r="M136" s="38"/>
      <c r="N136" s="38"/>
      <c r="O136" s="38"/>
      <c r="P136" s="39"/>
      <c r="Q136" s="39"/>
      <c r="R136" s="40"/>
      <c r="S136" s="190" t="str">
        <f t="shared" si="5"/>
        <v/>
      </c>
      <c r="T136" s="188" t="str">
        <f t="shared" si="6"/>
        <v/>
      </c>
      <c r="V136" s="62"/>
    </row>
    <row r="137" spans="1:22" ht="19" customHeight="1">
      <c r="A137" s="173"/>
      <c r="B137" s="231"/>
      <c r="C137" s="174"/>
      <c r="D137" s="174"/>
      <c r="E137" s="174"/>
      <c r="F137" s="171"/>
      <c r="G137" s="172"/>
      <c r="H137" s="37"/>
      <c r="I137" s="36"/>
      <c r="J137" s="36"/>
      <c r="K137" s="36"/>
      <c r="L137" s="38"/>
      <c r="M137" s="38"/>
      <c r="N137" s="38"/>
      <c r="O137" s="38"/>
      <c r="P137" s="39"/>
      <c r="Q137" s="39"/>
      <c r="R137" s="131"/>
      <c r="S137" s="191" t="str">
        <f t="shared" si="5"/>
        <v/>
      </c>
      <c r="T137" s="189" t="str">
        <f t="shared" si="6"/>
        <v/>
      </c>
    </row>
    <row r="138" spans="1:22" ht="19" customHeight="1">
      <c r="A138" s="173"/>
      <c r="B138" s="231"/>
      <c r="C138" s="174"/>
      <c r="D138" s="174"/>
      <c r="E138" s="174"/>
      <c r="F138" s="171"/>
      <c r="G138" s="172"/>
      <c r="H138" s="37"/>
      <c r="I138" s="36"/>
      <c r="J138" s="36"/>
      <c r="K138" s="36"/>
      <c r="L138" s="38"/>
      <c r="M138" s="38"/>
      <c r="N138" s="38"/>
      <c r="O138" s="38"/>
      <c r="P138" s="39"/>
      <c r="Q138" s="39"/>
      <c r="R138" s="131"/>
      <c r="S138" s="191" t="str">
        <f t="shared" si="5"/>
        <v/>
      </c>
      <c r="T138" s="189" t="str">
        <f t="shared" si="6"/>
        <v/>
      </c>
    </row>
    <row r="139" spans="1:22" ht="19" customHeight="1">
      <c r="A139" s="173"/>
      <c r="B139" s="231"/>
      <c r="C139" s="174"/>
      <c r="D139" s="174"/>
      <c r="E139" s="174"/>
      <c r="F139" s="171"/>
      <c r="G139" s="172"/>
      <c r="H139" s="37"/>
      <c r="I139" s="36"/>
      <c r="J139" s="36"/>
      <c r="K139" s="36"/>
      <c r="L139" s="38"/>
      <c r="M139" s="38"/>
      <c r="N139" s="38"/>
      <c r="O139" s="38"/>
      <c r="P139" s="39"/>
      <c r="Q139" s="39"/>
      <c r="R139" s="131"/>
      <c r="S139" s="191" t="str">
        <f t="shared" si="5"/>
        <v/>
      </c>
      <c r="T139" s="189" t="str">
        <f t="shared" si="6"/>
        <v/>
      </c>
    </row>
    <row r="140" spans="1:22" ht="19" customHeight="1">
      <c r="A140" s="173"/>
      <c r="B140" s="232"/>
      <c r="C140" s="174"/>
      <c r="D140" s="174"/>
      <c r="E140" s="174"/>
      <c r="F140" s="171"/>
      <c r="G140" s="172"/>
      <c r="H140" s="37"/>
      <c r="I140" s="36"/>
      <c r="J140" s="36"/>
      <c r="K140" s="36"/>
      <c r="L140" s="38"/>
      <c r="M140" s="38"/>
      <c r="N140" s="38"/>
      <c r="O140" s="38"/>
      <c r="P140" s="39"/>
      <c r="Q140" s="39"/>
      <c r="R140" s="131"/>
      <c r="S140" s="191" t="str">
        <f t="shared" si="5"/>
        <v/>
      </c>
      <c r="T140" s="189" t="str">
        <f t="shared" si="6"/>
        <v/>
      </c>
    </row>
    <row r="141" spans="1:22" ht="19" customHeight="1">
      <c r="A141" s="173"/>
      <c r="B141" s="232"/>
      <c r="C141" s="174"/>
      <c r="D141" s="174"/>
      <c r="E141" s="174"/>
      <c r="F141" s="171"/>
      <c r="G141" s="172"/>
      <c r="H141" s="37"/>
      <c r="I141" s="36"/>
      <c r="J141" s="36"/>
      <c r="K141" s="36"/>
      <c r="L141" s="38"/>
      <c r="M141" s="38"/>
      <c r="N141" s="38"/>
      <c r="O141" s="38"/>
      <c r="P141" s="39"/>
      <c r="Q141" s="39"/>
      <c r="R141" s="131"/>
      <c r="S141" s="191" t="str">
        <f t="shared" si="5"/>
        <v/>
      </c>
      <c r="T141" s="189" t="str">
        <f t="shared" si="6"/>
        <v/>
      </c>
    </row>
    <row r="142" spans="1:22" ht="19" customHeight="1">
      <c r="A142" s="173"/>
      <c r="B142" s="232"/>
      <c r="C142" s="174"/>
      <c r="D142" s="174"/>
      <c r="E142" s="174"/>
      <c r="F142" s="171"/>
      <c r="G142" s="172"/>
      <c r="H142" s="37"/>
      <c r="I142" s="36"/>
      <c r="J142" s="36"/>
      <c r="K142" s="36"/>
      <c r="L142" s="38"/>
      <c r="M142" s="38"/>
      <c r="N142" s="38"/>
      <c r="O142" s="38"/>
      <c r="P142" s="39"/>
      <c r="Q142" s="39"/>
      <c r="R142" s="131"/>
      <c r="S142" s="191" t="str">
        <f t="shared" si="5"/>
        <v/>
      </c>
      <c r="T142" s="189" t="str">
        <f t="shared" si="6"/>
        <v/>
      </c>
    </row>
    <row r="143" spans="1:22" ht="19" customHeight="1">
      <c r="A143" s="173"/>
      <c r="B143" s="232"/>
      <c r="C143" s="174"/>
      <c r="D143" s="174"/>
      <c r="E143" s="174"/>
      <c r="F143" s="171"/>
      <c r="G143" s="172"/>
      <c r="H143" s="37"/>
      <c r="I143" s="36"/>
      <c r="J143" s="36"/>
      <c r="K143" s="36"/>
      <c r="L143" s="38"/>
      <c r="M143" s="38"/>
      <c r="N143" s="38"/>
      <c r="O143" s="38"/>
      <c r="P143" s="39"/>
      <c r="Q143" s="39"/>
      <c r="R143" s="131"/>
      <c r="S143" s="191" t="str">
        <f t="shared" si="5"/>
        <v/>
      </c>
      <c r="T143" s="189" t="str">
        <f t="shared" si="6"/>
        <v/>
      </c>
    </row>
    <row r="144" spans="1:22" ht="19" customHeight="1">
      <c r="A144" s="173"/>
      <c r="B144" s="232"/>
      <c r="C144" s="174"/>
      <c r="D144" s="174"/>
      <c r="E144" s="174"/>
      <c r="F144" s="171"/>
      <c r="G144" s="172"/>
      <c r="H144" s="37"/>
      <c r="I144" s="36"/>
      <c r="J144" s="36"/>
      <c r="K144" s="36"/>
      <c r="L144" s="38"/>
      <c r="M144" s="38"/>
      <c r="N144" s="38"/>
      <c r="O144" s="38"/>
      <c r="P144" s="39"/>
      <c r="Q144" s="39"/>
      <c r="R144" s="131"/>
      <c r="S144" s="191" t="str">
        <f t="shared" si="5"/>
        <v/>
      </c>
      <c r="T144" s="189" t="str">
        <f t="shared" si="6"/>
        <v/>
      </c>
    </row>
    <row r="145" spans="1:22" s="59" customFormat="1" ht="19" customHeight="1">
      <c r="A145" s="173"/>
      <c r="B145" s="233"/>
      <c r="C145" s="174"/>
      <c r="D145" s="174"/>
      <c r="E145" s="174"/>
      <c r="F145" s="171"/>
      <c r="G145" s="172"/>
      <c r="H145" s="37"/>
      <c r="I145" s="36"/>
      <c r="J145" s="36"/>
      <c r="K145" s="36"/>
      <c r="L145" s="38"/>
      <c r="M145" s="38"/>
      <c r="N145" s="38"/>
      <c r="O145" s="38"/>
      <c r="P145" s="39"/>
      <c r="Q145" s="39"/>
      <c r="R145" s="40"/>
      <c r="S145" s="190" t="str">
        <f t="shared" si="5"/>
        <v/>
      </c>
      <c r="T145" s="188" t="str">
        <f t="shared" ref="T145:T159" si="7">IF(F145="","",IF(R145="","",IF(R145=1,F145*(1+L145),IF(R145=2,F145*(1+M145),IF(R145=3,F145*(1+N145),IF(R145=4,F145*(1+O145),"ERROR"))))))</f>
        <v/>
      </c>
      <c r="V145" s="62"/>
    </row>
    <row r="146" spans="1:22" s="59" customFormat="1" ht="19" customHeight="1">
      <c r="A146" s="173"/>
      <c r="B146" s="233"/>
      <c r="C146" s="174"/>
      <c r="D146" s="174"/>
      <c r="E146" s="174"/>
      <c r="F146" s="171"/>
      <c r="G146" s="172"/>
      <c r="H146" s="37"/>
      <c r="I146" s="36"/>
      <c r="J146" s="36"/>
      <c r="K146" s="36"/>
      <c r="L146" s="38"/>
      <c r="M146" s="38"/>
      <c r="N146" s="38"/>
      <c r="O146" s="38"/>
      <c r="P146" s="39"/>
      <c r="Q146" s="39"/>
      <c r="R146" s="40"/>
      <c r="S146" s="190" t="str">
        <f t="shared" si="5"/>
        <v/>
      </c>
      <c r="T146" s="188" t="str">
        <f t="shared" si="7"/>
        <v/>
      </c>
      <c r="V146" s="62"/>
    </row>
    <row r="147" spans="1:22" s="59" customFormat="1" ht="19" customHeight="1">
      <c r="A147" s="173"/>
      <c r="B147" s="233"/>
      <c r="C147" s="174"/>
      <c r="D147" s="174"/>
      <c r="E147" s="174"/>
      <c r="F147" s="171"/>
      <c r="G147" s="172"/>
      <c r="H147" s="37"/>
      <c r="I147" s="36"/>
      <c r="J147" s="36"/>
      <c r="K147" s="36"/>
      <c r="L147" s="38"/>
      <c r="M147" s="38"/>
      <c r="N147" s="38"/>
      <c r="O147" s="38"/>
      <c r="P147" s="39"/>
      <c r="Q147" s="39"/>
      <c r="R147" s="40"/>
      <c r="S147" s="190" t="str">
        <f t="shared" ref="S147:S159" si="8">IF(R147="","",IF(R147=1,L147,IF(R147=2,M147,IF(R147=3,N147,IF(R147=4,O147)))))</f>
        <v/>
      </c>
      <c r="T147" s="188" t="str">
        <f t="shared" si="7"/>
        <v/>
      </c>
      <c r="V147" s="62"/>
    </row>
    <row r="148" spans="1:22" s="59" customFormat="1" ht="19" customHeight="1">
      <c r="A148" s="173"/>
      <c r="B148" s="233"/>
      <c r="C148" s="174"/>
      <c r="D148" s="174"/>
      <c r="E148" s="174"/>
      <c r="F148" s="171"/>
      <c r="G148" s="172"/>
      <c r="H148" s="37"/>
      <c r="I148" s="36"/>
      <c r="J148" s="36"/>
      <c r="K148" s="36"/>
      <c r="L148" s="38"/>
      <c r="M148" s="38"/>
      <c r="N148" s="38"/>
      <c r="O148" s="38"/>
      <c r="P148" s="39"/>
      <c r="Q148" s="39"/>
      <c r="R148" s="40"/>
      <c r="S148" s="190" t="str">
        <f t="shared" si="8"/>
        <v/>
      </c>
      <c r="T148" s="188" t="str">
        <f t="shared" si="7"/>
        <v/>
      </c>
      <c r="V148" s="62"/>
    </row>
    <row r="149" spans="1:22" s="59" customFormat="1" ht="19" customHeight="1">
      <c r="A149" s="173"/>
      <c r="B149" s="233"/>
      <c r="C149" s="174"/>
      <c r="D149" s="174"/>
      <c r="E149" s="174"/>
      <c r="F149" s="171"/>
      <c r="G149" s="172"/>
      <c r="H149" s="37"/>
      <c r="I149" s="36"/>
      <c r="J149" s="36"/>
      <c r="K149" s="36"/>
      <c r="L149" s="38"/>
      <c r="M149" s="38"/>
      <c r="N149" s="38"/>
      <c r="O149" s="38"/>
      <c r="P149" s="39"/>
      <c r="Q149" s="39"/>
      <c r="R149" s="40"/>
      <c r="S149" s="190" t="str">
        <f t="shared" si="8"/>
        <v/>
      </c>
      <c r="T149" s="188" t="str">
        <f t="shared" si="7"/>
        <v/>
      </c>
      <c r="V149" s="62"/>
    </row>
    <row r="150" spans="1:22" s="59" customFormat="1" ht="19" customHeight="1">
      <c r="A150" s="173"/>
      <c r="B150" s="233"/>
      <c r="C150" s="174"/>
      <c r="D150" s="174"/>
      <c r="E150" s="174"/>
      <c r="F150" s="171"/>
      <c r="G150" s="172"/>
      <c r="H150" s="37"/>
      <c r="I150" s="36"/>
      <c r="J150" s="36"/>
      <c r="K150" s="36"/>
      <c r="L150" s="38"/>
      <c r="M150" s="38"/>
      <c r="N150" s="38"/>
      <c r="O150" s="38"/>
      <c r="P150" s="39"/>
      <c r="Q150" s="39"/>
      <c r="R150" s="40"/>
      <c r="S150" s="190" t="str">
        <f t="shared" si="8"/>
        <v/>
      </c>
      <c r="T150" s="188" t="str">
        <f t="shared" si="7"/>
        <v/>
      </c>
      <c r="V150" s="62"/>
    </row>
    <row r="151" spans="1:22" s="59" customFormat="1" ht="19" customHeight="1">
      <c r="A151" s="173"/>
      <c r="B151" s="233"/>
      <c r="C151" s="174"/>
      <c r="D151" s="174"/>
      <c r="E151" s="174"/>
      <c r="F151" s="171"/>
      <c r="G151" s="172"/>
      <c r="H151" s="37"/>
      <c r="I151" s="36"/>
      <c r="J151" s="36"/>
      <c r="K151" s="36"/>
      <c r="L151" s="38"/>
      <c r="M151" s="38"/>
      <c r="N151" s="38"/>
      <c r="O151" s="38"/>
      <c r="P151" s="39"/>
      <c r="Q151" s="39"/>
      <c r="R151" s="40"/>
      <c r="S151" s="190" t="str">
        <f t="shared" si="8"/>
        <v/>
      </c>
      <c r="T151" s="188" t="str">
        <f t="shared" si="7"/>
        <v/>
      </c>
      <c r="V151" s="62"/>
    </row>
    <row r="152" spans="1:22" s="59" customFormat="1" ht="19" customHeight="1">
      <c r="A152" s="173"/>
      <c r="B152" s="233"/>
      <c r="C152" s="174"/>
      <c r="D152" s="174"/>
      <c r="E152" s="174"/>
      <c r="F152" s="171"/>
      <c r="G152" s="172"/>
      <c r="H152" s="37"/>
      <c r="I152" s="36"/>
      <c r="J152" s="36"/>
      <c r="K152" s="36"/>
      <c r="L152" s="38"/>
      <c r="M152" s="38"/>
      <c r="N152" s="38"/>
      <c r="O152" s="38"/>
      <c r="P152" s="39"/>
      <c r="Q152" s="39"/>
      <c r="R152" s="40"/>
      <c r="S152" s="190" t="str">
        <f t="shared" si="8"/>
        <v/>
      </c>
      <c r="T152" s="188" t="str">
        <f t="shared" si="7"/>
        <v/>
      </c>
      <c r="V152" s="62"/>
    </row>
    <row r="153" spans="1:22" s="59" customFormat="1" ht="19" customHeight="1">
      <c r="A153" s="173"/>
      <c r="B153" s="233"/>
      <c r="C153" s="174"/>
      <c r="D153" s="174"/>
      <c r="E153" s="174"/>
      <c r="F153" s="171"/>
      <c r="G153" s="172"/>
      <c r="H153" s="37"/>
      <c r="I153" s="36"/>
      <c r="J153" s="36"/>
      <c r="K153" s="36"/>
      <c r="L153" s="38"/>
      <c r="M153" s="38"/>
      <c r="N153" s="38"/>
      <c r="O153" s="38"/>
      <c r="P153" s="39"/>
      <c r="Q153" s="39"/>
      <c r="R153" s="40"/>
      <c r="S153" s="190" t="str">
        <f t="shared" si="8"/>
        <v/>
      </c>
      <c r="T153" s="188" t="str">
        <f t="shared" si="7"/>
        <v/>
      </c>
      <c r="V153" s="62"/>
    </row>
    <row r="154" spans="1:22" s="59" customFormat="1" ht="19" customHeight="1">
      <c r="A154" s="173"/>
      <c r="B154" s="233"/>
      <c r="C154" s="174"/>
      <c r="D154" s="174"/>
      <c r="E154" s="174"/>
      <c r="F154" s="171"/>
      <c r="G154" s="172"/>
      <c r="H154" s="37"/>
      <c r="I154" s="36"/>
      <c r="J154" s="36"/>
      <c r="K154" s="36"/>
      <c r="L154" s="38"/>
      <c r="M154" s="38"/>
      <c r="N154" s="38"/>
      <c r="O154" s="38"/>
      <c r="P154" s="39"/>
      <c r="Q154" s="39"/>
      <c r="R154" s="40"/>
      <c r="S154" s="190" t="str">
        <f t="shared" si="8"/>
        <v/>
      </c>
      <c r="T154" s="188" t="str">
        <f t="shared" si="7"/>
        <v/>
      </c>
      <c r="V154" s="62"/>
    </row>
    <row r="155" spans="1:22" s="59" customFormat="1" ht="19" customHeight="1">
      <c r="A155" s="173"/>
      <c r="B155" s="233"/>
      <c r="C155" s="174"/>
      <c r="D155" s="174"/>
      <c r="E155" s="174"/>
      <c r="F155" s="171"/>
      <c r="G155" s="172"/>
      <c r="H155" s="37"/>
      <c r="I155" s="36"/>
      <c r="J155" s="36"/>
      <c r="K155" s="36"/>
      <c r="L155" s="38"/>
      <c r="M155" s="38"/>
      <c r="N155" s="38"/>
      <c r="O155" s="38"/>
      <c r="P155" s="39"/>
      <c r="Q155" s="39"/>
      <c r="R155" s="40"/>
      <c r="S155" s="190" t="str">
        <f t="shared" si="8"/>
        <v/>
      </c>
      <c r="T155" s="188" t="str">
        <f t="shared" si="7"/>
        <v/>
      </c>
      <c r="V155" s="62"/>
    </row>
    <row r="156" spans="1:22" s="59" customFormat="1" ht="19" customHeight="1">
      <c r="A156" s="173"/>
      <c r="B156" s="233"/>
      <c r="C156" s="174"/>
      <c r="D156" s="174"/>
      <c r="E156" s="174"/>
      <c r="F156" s="171"/>
      <c r="G156" s="172"/>
      <c r="H156" s="37"/>
      <c r="I156" s="36"/>
      <c r="J156" s="36"/>
      <c r="K156" s="36"/>
      <c r="L156" s="38"/>
      <c r="M156" s="38"/>
      <c r="N156" s="38"/>
      <c r="O156" s="38"/>
      <c r="P156" s="39"/>
      <c r="Q156" s="39"/>
      <c r="R156" s="40"/>
      <c r="S156" s="190" t="str">
        <f t="shared" si="8"/>
        <v/>
      </c>
      <c r="T156" s="188" t="str">
        <f t="shared" si="7"/>
        <v/>
      </c>
      <c r="V156" s="62"/>
    </row>
    <row r="157" spans="1:22" s="59" customFormat="1" ht="19" customHeight="1">
      <c r="A157" s="173"/>
      <c r="B157" s="233"/>
      <c r="C157" s="174"/>
      <c r="D157" s="174"/>
      <c r="E157" s="174"/>
      <c r="F157" s="171"/>
      <c r="G157" s="172"/>
      <c r="H157" s="37"/>
      <c r="I157" s="36"/>
      <c r="J157" s="36"/>
      <c r="K157" s="36"/>
      <c r="L157" s="38"/>
      <c r="M157" s="38"/>
      <c r="N157" s="38"/>
      <c r="O157" s="38"/>
      <c r="P157" s="39"/>
      <c r="Q157" s="39"/>
      <c r="R157" s="40"/>
      <c r="S157" s="190" t="str">
        <f t="shared" si="8"/>
        <v/>
      </c>
      <c r="T157" s="188" t="str">
        <f t="shared" si="7"/>
        <v/>
      </c>
      <c r="V157" s="62"/>
    </row>
    <row r="158" spans="1:22" s="59" customFormat="1" ht="19" customHeight="1">
      <c r="A158" s="173"/>
      <c r="B158" s="233"/>
      <c r="C158" s="174"/>
      <c r="D158" s="174"/>
      <c r="E158" s="174"/>
      <c r="F158" s="171"/>
      <c r="G158" s="172"/>
      <c r="H158" s="37"/>
      <c r="I158" s="36"/>
      <c r="J158" s="36"/>
      <c r="K158" s="36"/>
      <c r="L158" s="38"/>
      <c r="M158" s="38"/>
      <c r="N158" s="38"/>
      <c r="O158" s="38"/>
      <c r="P158" s="39"/>
      <c r="Q158" s="39"/>
      <c r="R158" s="40"/>
      <c r="S158" s="190" t="str">
        <f t="shared" si="8"/>
        <v/>
      </c>
      <c r="T158" s="188" t="str">
        <f t="shared" si="7"/>
        <v/>
      </c>
      <c r="V158" s="62"/>
    </row>
    <row r="159" spans="1:22" s="59" customFormat="1" ht="19" customHeight="1">
      <c r="A159" s="173"/>
      <c r="B159" s="233"/>
      <c r="C159" s="174"/>
      <c r="D159" s="174"/>
      <c r="E159" s="174"/>
      <c r="F159" s="171"/>
      <c r="G159" s="172"/>
      <c r="H159" s="37"/>
      <c r="I159" s="36"/>
      <c r="J159" s="36"/>
      <c r="K159" s="36"/>
      <c r="L159" s="38"/>
      <c r="M159" s="38"/>
      <c r="N159" s="38"/>
      <c r="O159" s="38"/>
      <c r="P159" s="39"/>
      <c r="Q159" s="39"/>
      <c r="R159" s="40"/>
      <c r="S159" s="190" t="str">
        <f t="shared" si="8"/>
        <v/>
      </c>
      <c r="T159" s="188" t="str">
        <f t="shared" si="7"/>
        <v/>
      </c>
      <c r="V159" s="62"/>
    </row>
    <row r="160" spans="1:22" ht="19" customHeight="1">
      <c r="A160" s="173"/>
      <c r="B160" s="233"/>
      <c r="C160" s="174"/>
      <c r="D160" s="174"/>
      <c r="E160" s="174"/>
      <c r="F160" s="171"/>
      <c r="G160" s="172"/>
      <c r="H160" s="37"/>
      <c r="I160" s="36"/>
      <c r="J160" s="36"/>
      <c r="K160" s="36"/>
      <c r="L160" s="38"/>
      <c r="M160" s="38"/>
      <c r="N160" s="38"/>
      <c r="O160" s="38"/>
      <c r="P160" s="39"/>
      <c r="Q160" s="39"/>
      <c r="R160" s="40"/>
      <c r="S160" s="190" t="str">
        <f t="shared" ref="S160:S166" si="9">IF(R160="","",IF(R160=1,L160,IF(R160=2,M160,IF(R160=3,N160,IF(R160=4,O160)))))</f>
        <v/>
      </c>
      <c r="T160" s="188" t="str">
        <f t="shared" ref="T160:T166" si="10">IF(F160="","",IF(R160="","",IF(R160=1,F160*(1+L160),IF(R160=2,F160*(1+M160),IF(R160=3,F160*(1+N160),IF(R160=4,F160*(1+O160),"ERROR"))))))</f>
        <v/>
      </c>
    </row>
    <row r="161" spans="1:20" ht="19" customHeight="1">
      <c r="A161" s="173"/>
      <c r="B161" s="233"/>
      <c r="C161" s="174"/>
      <c r="D161" s="174"/>
      <c r="E161" s="174"/>
      <c r="F161" s="171"/>
      <c r="G161" s="172"/>
      <c r="H161" s="37"/>
      <c r="I161" s="36"/>
      <c r="J161" s="36"/>
      <c r="K161" s="36"/>
      <c r="L161" s="38"/>
      <c r="M161" s="38"/>
      <c r="N161" s="38"/>
      <c r="O161" s="38"/>
      <c r="P161" s="39"/>
      <c r="Q161" s="39"/>
      <c r="R161" s="40"/>
      <c r="S161" s="190" t="str">
        <f t="shared" si="9"/>
        <v/>
      </c>
      <c r="T161" s="188" t="str">
        <f t="shared" si="10"/>
        <v/>
      </c>
    </row>
    <row r="162" spans="1:20" ht="19" customHeight="1">
      <c r="A162" s="173"/>
      <c r="B162" s="233"/>
      <c r="C162" s="174"/>
      <c r="D162" s="174"/>
      <c r="E162" s="174"/>
      <c r="F162" s="171"/>
      <c r="G162" s="172"/>
      <c r="H162" s="37"/>
      <c r="I162" s="36"/>
      <c r="J162" s="36"/>
      <c r="K162" s="36"/>
      <c r="L162" s="38"/>
      <c r="M162" s="38"/>
      <c r="N162" s="38"/>
      <c r="O162" s="38"/>
      <c r="P162" s="39"/>
      <c r="Q162" s="39"/>
      <c r="R162" s="40"/>
      <c r="S162" s="190" t="str">
        <f t="shared" si="9"/>
        <v/>
      </c>
      <c r="T162" s="188" t="str">
        <f t="shared" si="10"/>
        <v/>
      </c>
    </row>
    <row r="163" spans="1:20" ht="19" customHeight="1">
      <c r="A163" s="173"/>
      <c r="B163" s="233"/>
      <c r="C163" s="174"/>
      <c r="D163" s="174"/>
      <c r="E163" s="174"/>
      <c r="F163" s="171"/>
      <c r="G163" s="172"/>
      <c r="H163" s="37"/>
      <c r="I163" s="36"/>
      <c r="J163" s="36"/>
      <c r="K163" s="36"/>
      <c r="L163" s="38"/>
      <c r="M163" s="38"/>
      <c r="N163" s="38"/>
      <c r="O163" s="38"/>
      <c r="P163" s="39"/>
      <c r="Q163" s="39"/>
      <c r="R163" s="40"/>
      <c r="S163" s="190" t="str">
        <f t="shared" si="9"/>
        <v/>
      </c>
      <c r="T163" s="188" t="str">
        <f t="shared" si="10"/>
        <v/>
      </c>
    </row>
    <row r="164" spans="1:20" ht="19" customHeight="1">
      <c r="A164" s="173"/>
      <c r="B164" s="233"/>
      <c r="C164" s="174"/>
      <c r="D164" s="174"/>
      <c r="E164" s="174"/>
      <c r="F164" s="171"/>
      <c r="G164" s="172"/>
      <c r="H164" s="37"/>
      <c r="I164" s="36"/>
      <c r="J164" s="36"/>
      <c r="K164" s="36"/>
      <c r="L164" s="38"/>
      <c r="M164" s="38"/>
      <c r="N164" s="38"/>
      <c r="O164" s="38"/>
      <c r="P164" s="39"/>
      <c r="Q164" s="39"/>
      <c r="R164" s="40"/>
      <c r="S164" s="190" t="str">
        <f t="shared" si="9"/>
        <v/>
      </c>
      <c r="T164" s="188" t="str">
        <f t="shared" si="10"/>
        <v/>
      </c>
    </row>
    <row r="165" spans="1:20" ht="19" customHeight="1">
      <c r="A165" s="173"/>
      <c r="B165" s="233"/>
      <c r="C165" s="174"/>
      <c r="D165" s="174"/>
      <c r="E165" s="174"/>
      <c r="F165" s="171"/>
      <c r="G165" s="172"/>
      <c r="H165" s="37"/>
      <c r="I165" s="36"/>
      <c r="J165" s="36"/>
      <c r="K165" s="36"/>
      <c r="L165" s="38"/>
      <c r="M165" s="38"/>
      <c r="N165" s="38"/>
      <c r="O165" s="38"/>
      <c r="P165" s="39"/>
      <c r="Q165" s="39"/>
      <c r="R165" s="40"/>
      <c r="S165" s="190" t="str">
        <f t="shared" si="9"/>
        <v/>
      </c>
      <c r="T165" s="188" t="str">
        <f t="shared" si="10"/>
        <v/>
      </c>
    </row>
    <row r="166" spans="1:20" ht="19" customHeight="1">
      <c r="A166" s="173"/>
      <c r="B166" s="233"/>
      <c r="C166" s="174"/>
      <c r="D166" s="174"/>
      <c r="E166" s="174"/>
      <c r="F166" s="171"/>
      <c r="G166" s="172"/>
      <c r="H166" s="37"/>
      <c r="I166" s="36"/>
      <c r="J166" s="36"/>
      <c r="K166" s="36"/>
      <c r="L166" s="38"/>
      <c r="M166" s="38"/>
      <c r="N166" s="38"/>
      <c r="O166" s="38"/>
      <c r="P166" s="39"/>
      <c r="Q166" s="39"/>
      <c r="R166" s="40"/>
      <c r="S166" s="190" t="str">
        <f t="shared" si="9"/>
        <v/>
      </c>
      <c r="T166" s="188" t="str">
        <f t="shared" si="10"/>
        <v/>
      </c>
    </row>
  </sheetData>
  <sheetProtection autoFilter="0" pivotTables="0"/>
  <autoFilter ref="A16:T159" xr:uid="{C6EB40D9-5229-AC49-9A3E-536262094683}"/>
  <mergeCells count="19">
    <mergeCell ref="G14:G16"/>
    <mergeCell ref="J14:J16"/>
    <mergeCell ref="F14:F16"/>
    <mergeCell ref="C2:I3"/>
    <mergeCell ref="A4:B4"/>
    <mergeCell ref="H14:H16"/>
    <mergeCell ref="I14:I16"/>
    <mergeCell ref="A14:A16"/>
    <mergeCell ref="B14:B16"/>
    <mergeCell ref="C14:C16"/>
    <mergeCell ref="D14:D16"/>
    <mergeCell ref="E14:E16"/>
    <mergeCell ref="R14:R16"/>
    <mergeCell ref="S14:S16"/>
    <mergeCell ref="T14:T16"/>
    <mergeCell ref="P14:P16"/>
    <mergeCell ref="K14:K16"/>
    <mergeCell ref="L14:O14"/>
    <mergeCell ref="Q14:Q16"/>
  </mergeCells>
  <conditionalFormatting sqref="A11">
    <cfRule type="duplicateValues" dxfId="5" priority="6"/>
  </conditionalFormatting>
  <conditionalFormatting sqref="F17:G166">
    <cfRule type="expression" dxfId="4" priority="1">
      <formula>$B$6="Total Compensación con PL Anualizado ($)"</formula>
    </cfRule>
    <cfRule type="expression" dxfId="3" priority="2" stopIfTrue="1">
      <formula>$B$6="Pago Fijo en MD Mensual ($)"</formula>
    </cfRule>
    <cfRule type="expression" dxfId="2" priority="3" stopIfTrue="1">
      <formula>$B$6="Total Remuneración en MD Mensual ($)"</formula>
    </cfRule>
    <cfRule type="expression" dxfId="1" priority="4">
      <formula>$B$6="Total Compensación sin PL Mensual ($)"</formula>
    </cfRule>
    <cfRule type="expression" dxfId="0" priority="5" stopIfTrue="1">
      <formula>$B$6="Total Compensación con PL Mensual ($)"</formula>
    </cfRule>
  </conditionalFormatting>
  <dataValidations count="1">
    <dataValidation type="list" allowBlank="1" showInputMessage="1" showErrorMessage="1" sqref="B11" xr:uid="{241B6DAE-7AF2-E745-B53E-AF6940B49550}">
      <formula1>"Si,No"</formula1>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C90A001-DF39-284F-B7C9-76A5B1CD701D}">
          <x14:formula1>
            <xm:f>'Listas desplegables'!$Y$4:$Y$6</xm:f>
          </x14:formula1>
          <xm:sqref>B7</xm:sqref>
        </x14:dataValidation>
        <x14:dataValidation type="list" allowBlank="1" showInputMessage="1" showErrorMessage="1" xr:uid="{CFF23109-34BE-4B4E-B9E0-6E89F7B0BF76}">
          <x14:formula1>
            <xm:f>'Listas desplegables'!$L$3:$L$18</xm:f>
          </x14:formula1>
          <xm:sqref>B5</xm:sqref>
        </x14:dataValidation>
        <x14:dataValidation type="list" allowBlank="1" showInputMessage="1" showErrorMessage="1" xr:uid="{AD22B92E-82DF-174B-B472-F2685D6303BF}">
          <x14:formula1>
            <xm:f>IF($B$6="General",'Listas desplegables'!$G$3:$G$18,'Listas desplegables'!$J$3:$J$18)</xm:f>
          </x14:formula1>
          <xm:sqref>B6</xm:sqref>
        </x14:dataValidation>
        <x14:dataValidation type="list" allowBlank="1" showInputMessage="1" showErrorMessage="1" xr:uid="{DAB33C9F-0482-B647-9832-D0AA18696888}">
          <x14:formula1>
            <xm:f>'Listas desplegables'!$AE$3:$AE$6</xm:f>
          </x14:formula1>
          <xm:sqref>R17:R166</xm:sqref>
        </x14:dataValidation>
        <x14:dataValidation type="list" allowBlank="1" showInputMessage="1" showErrorMessage="1" xr:uid="{EEACA4F2-09A6-A045-B0CF-9B7199F969D7}">
          <x14:formula1>
            <xm:f>'Data Empresa'!$B$13:$B$162</xm:f>
          </x14:formula1>
          <xm:sqref>B17:B139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C7D03-9A59-A445-996E-90F78E0F6CD2}">
  <sheetPr codeName="Hoja23"/>
  <dimension ref="A11:G17"/>
  <sheetViews>
    <sheetView showGridLines="0" zoomScale="120" zoomScaleNormal="120" workbookViewId="0">
      <selection activeCell="K30" sqref="K30"/>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201</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24"/>
  <dimension ref="A1:G27"/>
  <sheetViews>
    <sheetView showGridLines="0" zoomScale="90" zoomScaleNormal="90" workbookViewId="0"/>
  </sheetViews>
  <sheetFormatPr baseColWidth="10" defaultColWidth="10.83203125" defaultRowHeight="14"/>
  <cols>
    <col min="1" max="1" width="13.33203125" style="62" bestFit="1" customWidth="1"/>
    <col min="2" max="6" width="16.1640625" style="62" customWidth="1"/>
    <col min="7" max="16384" width="10.83203125" style="62"/>
  </cols>
  <sheetData>
    <row r="1" spans="1:7" ht="80" customHeight="1"/>
    <row r="2" spans="1:7" s="111" customFormat="1" ht="40" customHeight="1">
      <c r="A2" s="161"/>
    </row>
    <row r="3" spans="1:7" ht="20" customHeight="1"/>
    <row r="4" spans="1:7" ht="16" customHeight="1">
      <c r="A4" s="391" t="s">
        <v>104</v>
      </c>
      <c r="B4" s="364" t="s">
        <v>489</v>
      </c>
      <c r="C4" s="364"/>
      <c r="D4" s="364"/>
      <c r="E4" s="364"/>
      <c r="F4" s="364"/>
      <c r="G4" s="62"/>
    </row>
    <row r="5" spans="1:7" ht="16" customHeight="1">
      <c r="A5" s="391"/>
      <c r="B5" s="157" t="s">
        <v>72</v>
      </c>
      <c r="C5" s="157" t="s">
        <v>73</v>
      </c>
      <c r="D5" s="157" t="s">
        <v>74</v>
      </c>
      <c r="E5" s="157" t="s">
        <v>75</v>
      </c>
      <c r="F5" s="157" t="s">
        <v>76</v>
      </c>
    </row>
    <row r="6" spans="1:7" ht="16" customHeight="1">
      <c r="A6" s="391"/>
      <c r="B6" s="392" t="s">
        <v>487</v>
      </c>
      <c r="C6" s="393"/>
      <c r="D6" s="393"/>
      <c r="E6" s="393"/>
      <c r="F6" s="394"/>
      <c r="G6" s="62"/>
    </row>
    <row r="7" spans="1:7">
      <c r="A7" s="162"/>
      <c r="B7" s="163"/>
      <c r="C7" s="163"/>
      <c r="D7" s="163"/>
      <c r="E7" s="163"/>
      <c r="F7" s="163"/>
    </row>
    <row r="8" spans="1:7">
      <c r="A8" s="162"/>
      <c r="B8" s="163"/>
      <c r="C8" s="163"/>
      <c r="D8" s="163"/>
      <c r="E8" s="163"/>
      <c r="F8" s="163"/>
    </row>
    <row r="9" spans="1:7">
      <c r="A9" s="162"/>
      <c r="B9" s="163"/>
      <c r="C9" s="163"/>
      <c r="D9" s="163"/>
      <c r="E9" s="163"/>
      <c r="F9" s="163"/>
      <c r="G9" s="159"/>
    </row>
    <row r="10" spans="1:7">
      <c r="A10" s="162"/>
      <c r="B10" s="163"/>
      <c r="C10" s="163"/>
      <c r="D10" s="163"/>
      <c r="E10" s="163"/>
      <c r="F10" s="163"/>
    </row>
    <row r="11" spans="1:7">
      <c r="A11" s="162"/>
      <c r="B11" s="163"/>
      <c r="C11" s="163"/>
      <c r="D11" s="163"/>
      <c r="E11" s="163"/>
      <c r="F11" s="163"/>
    </row>
    <row r="12" spans="1:7">
      <c r="A12" s="162"/>
      <c r="B12" s="163"/>
      <c r="C12" s="163"/>
      <c r="D12" s="163"/>
      <c r="E12" s="163"/>
      <c r="F12" s="163"/>
    </row>
    <row r="13" spans="1:7">
      <c r="A13" s="162"/>
      <c r="B13" s="163"/>
      <c r="C13" s="163"/>
      <c r="D13" s="163"/>
      <c r="E13" s="163"/>
      <c r="F13" s="163"/>
    </row>
    <row r="14" spans="1:7">
      <c r="A14" s="162"/>
      <c r="B14" s="163"/>
      <c r="C14" s="163"/>
      <c r="D14" s="163"/>
      <c r="E14" s="163"/>
      <c r="F14" s="163"/>
    </row>
    <row r="15" spans="1:7">
      <c r="A15" s="162"/>
      <c r="B15" s="163"/>
      <c r="C15" s="163"/>
      <c r="D15" s="163"/>
      <c r="E15" s="163"/>
      <c r="F15" s="163"/>
    </row>
    <row r="16" spans="1:7">
      <c r="A16" s="162"/>
      <c r="B16" s="163"/>
      <c r="C16" s="163"/>
      <c r="D16" s="163"/>
      <c r="E16" s="163"/>
      <c r="F16" s="163"/>
    </row>
    <row r="17" spans="1:6">
      <c r="A17" s="162"/>
      <c r="B17" s="163"/>
      <c r="C17" s="163"/>
      <c r="D17" s="163"/>
      <c r="E17" s="163"/>
      <c r="F17" s="163"/>
    </row>
    <row r="18" spans="1:6">
      <c r="A18" s="162"/>
      <c r="B18" s="163"/>
      <c r="C18" s="163"/>
      <c r="D18" s="163"/>
      <c r="E18" s="163"/>
      <c r="F18" s="163"/>
    </row>
    <row r="19" spans="1:6">
      <c r="A19" s="162"/>
      <c r="B19" s="163"/>
      <c r="C19" s="163"/>
      <c r="D19" s="163"/>
      <c r="E19" s="163"/>
      <c r="F19" s="163"/>
    </row>
    <row r="20" spans="1:6">
      <c r="A20" s="162"/>
      <c r="B20" s="163"/>
      <c r="C20" s="163"/>
      <c r="D20" s="163"/>
      <c r="E20" s="163"/>
      <c r="F20" s="163"/>
    </row>
    <row r="21" spans="1:6">
      <c r="A21" s="162"/>
      <c r="B21" s="163"/>
      <c r="C21" s="163"/>
      <c r="D21" s="163"/>
      <c r="E21" s="163"/>
      <c r="F21" s="163"/>
    </row>
    <row r="22" spans="1:6">
      <c r="A22" s="162"/>
      <c r="B22" s="163"/>
      <c r="C22" s="163"/>
      <c r="D22" s="163"/>
      <c r="E22" s="163"/>
      <c r="F22" s="163"/>
    </row>
    <row r="23" spans="1:6">
      <c r="A23" s="162"/>
      <c r="B23" s="163"/>
      <c r="C23" s="163"/>
      <c r="D23" s="163"/>
      <c r="E23" s="163"/>
      <c r="F23" s="163"/>
    </row>
    <row r="24" spans="1:6">
      <c r="A24" s="162"/>
      <c r="B24" s="163"/>
      <c r="C24" s="163"/>
      <c r="D24" s="163"/>
      <c r="E24" s="163"/>
      <c r="F24" s="163"/>
    </row>
    <row r="25" spans="1:6">
      <c r="A25" s="162"/>
      <c r="B25" s="163"/>
      <c r="C25" s="163"/>
      <c r="D25" s="163"/>
      <c r="E25" s="163"/>
      <c r="F25" s="163"/>
    </row>
    <row r="26" spans="1:6">
      <c r="B26" s="158"/>
      <c r="C26" s="158"/>
      <c r="D26" s="158"/>
      <c r="E26" s="158"/>
      <c r="F26" s="158"/>
    </row>
    <row r="27" spans="1:6" s="160" customFormat="1">
      <c r="A27" s="62"/>
      <c r="B27" s="62"/>
      <c r="C27" s="62"/>
      <c r="D27" s="62"/>
      <c r="E27" s="62"/>
      <c r="F27" s="62"/>
    </row>
  </sheetData>
  <mergeCells count="3">
    <mergeCell ref="A4:A6"/>
    <mergeCell ref="B4:F4"/>
    <mergeCell ref="B6:F6"/>
  </mergeCells>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5A189-2701-DA44-B657-F9862D986BF8}">
  <sheetPr codeName="Hoja25"/>
  <dimension ref="A11:G17"/>
  <sheetViews>
    <sheetView showGridLines="0" zoomScale="120" zoomScaleNormal="120" workbookViewId="0">
      <selection activeCell="M20" sqref="M20"/>
    </sheetView>
  </sheetViews>
  <sheetFormatPr baseColWidth="10" defaultColWidth="10.83203125" defaultRowHeight="16"/>
  <cols>
    <col min="1" max="1" width="20.6640625" style="1" customWidth="1"/>
    <col min="2" max="16384" width="10.83203125" style="1"/>
  </cols>
  <sheetData>
    <row r="11" spans="1:7" ht="11" customHeight="1"/>
    <row r="12" spans="1:7" s="2" customFormat="1" ht="24">
      <c r="A12" s="14" t="s">
        <v>5</v>
      </c>
      <c r="B12" s="8"/>
      <c r="C12" s="8"/>
      <c r="D12" s="8"/>
      <c r="E12" s="8"/>
      <c r="F12" s="8"/>
      <c r="G12" s="8"/>
    </row>
    <row r="13" spans="1:7" s="2" customFormat="1" ht="5" customHeight="1">
      <c r="A13" s="8"/>
      <c r="B13" s="8"/>
      <c r="C13" s="8"/>
      <c r="D13" s="8"/>
      <c r="E13" s="8"/>
      <c r="F13" s="8"/>
      <c r="G13" s="8"/>
    </row>
    <row r="14" spans="1:7" s="2" customFormat="1" ht="5" customHeight="1">
      <c r="A14" s="8"/>
      <c r="B14" s="8"/>
      <c r="C14" s="8"/>
      <c r="D14" s="8"/>
      <c r="E14" s="8"/>
      <c r="F14" s="8"/>
      <c r="G14" s="8"/>
    </row>
    <row r="15" spans="1:7" s="2" customFormat="1" ht="24">
      <c r="A15" s="8"/>
      <c r="B15" s="8"/>
      <c r="C15" s="8"/>
      <c r="D15" s="8"/>
      <c r="E15" s="8"/>
      <c r="F15" s="8"/>
      <c r="G15" s="8"/>
    </row>
    <row r="16" spans="1:7" s="2" customFormat="1" ht="5" customHeight="1">
      <c r="A16" s="8"/>
      <c r="B16" s="8"/>
      <c r="C16" s="8"/>
      <c r="D16" s="8"/>
      <c r="E16" s="8"/>
      <c r="F16" s="8"/>
      <c r="G16" s="8"/>
    </row>
    <row r="17" spans="1:6" ht="33" customHeight="1" thickBot="1">
      <c r="A17" s="13"/>
      <c r="B17" s="13"/>
      <c r="C17" s="13"/>
      <c r="D17" s="13"/>
      <c r="E17" s="13"/>
      <c r="F17" s="13"/>
    </row>
  </sheetData>
  <sheetProtection selectLockedCells="1" selectUnlockedCells="1"/>
  <pageMargins left="0.7" right="0.7" top="0.75" bottom="0.75" header="0.3" footer="0.3"/>
  <pageSetup paperSize="9" orientation="portrait"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50"/>
  <dimension ref="B1:O32"/>
  <sheetViews>
    <sheetView showGridLines="0" zoomScale="90" zoomScaleNormal="90" workbookViewId="0"/>
  </sheetViews>
  <sheetFormatPr baseColWidth="10" defaultColWidth="10.83203125" defaultRowHeight="16"/>
  <cols>
    <col min="1" max="1" width="13.83203125" style="1" customWidth="1"/>
    <col min="2" max="2" width="31.33203125" style="1" customWidth="1"/>
    <col min="3" max="6" width="17.83203125" style="3" customWidth="1"/>
    <col min="7" max="7" width="20.33203125" style="3" bestFit="1" customWidth="1"/>
    <col min="8" max="16384" width="10.83203125" style="1"/>
  </cols>
  <sheetData>
    <row r="1" spans="2:15" ht="72" customHeight="1">
      <c r="L1" s="9" t="s">
        <v>58</v>
      </c>
      <c r="N1" s="398" t="s">
        <v>57</v>
      </c>
      <c r="O1" s="398"/>
    </row>
    <row r="2" spans="2:15" ht="16" customHeight="1">
      <c r="B2" s="395" t="s">
        <v>5</v>
      </c>
      <c r="C2" s="395"/>
      <c r="D2" s="395"/>
      <c r="E2" s="395"/>
      <c r="F2" s="395"/>
      <c r="G2" s="395"/>
    </row>
    <row r="3" spans="2:15" ht="16" customHeight="1">
      <c r="B3" s="395"/>
      <c r="C3" s="395"/>
      <c r="D3" s="395"/>
      <c r="E3" s="395"/>
      <c r="F3" s="395"/>
      <c r="G3" s="395"/>
    </row>
    <row r="4" spans="2:15">
      <c r="B4" s="396" t="s">
        <v>67</v>
      </c>
      <c r="C4" s="397"/>
      <c r="D4" s="397"/>
      <c r="E4" s="397"/>
      <c r="F4" s="397"/>
      <c r="G4" s="397"/>
    </row>
    <row r="5" spans="2:15">
      <c r="B5" s="397"/>
      <c r="C5" s="397"/>
      <c r="D5" s="397"/>
      <c r="E5" s="397"/>
      <c r="F5" s="397"/>
      <c r="G5" s="397"/>
    </row>
    <row r="6" spans="2:15">
      <c r="B6" s="397"/>
      <c r="C6" s="397"/>
      <c r="D6" s="397"/>
      <c r="E6" s="397"/>
      <c r="F6" s="397"/>
      <c r="G6" s="397"/>
    </row>
    <row r="7" spans="2:15">
      <c r="B7" s="397"/>
      <c r="C7" s="397"/>
      <c r="D7" s="397"/>
      <c r="E7" s="397"/>
      <c r="F7" s="397"/>
      <c r="G7" s="397"/>
    </row>
    <row r="8" spans="2:15">
      <c r="B8" s="397"/>
      <c r="C8" s="397"/>
      <c r="D8" s="397"/>
      <c r="E8" s="397"/>
      <c r="F8" s="397"/>
      <c r="G8" s="397"/>
    </row>
    <row r="9" spans="2:15">
      <c r="B9" s="397"/>
      <c r="C9" s="397"/>
      <c r="D9" s="397"/>
      <c r="E9" s="397"/>
      <c r="F9" s="397"/>
      <c r="G9" s="397"/>
    </row>
    <row r="10" spans="2:15">
      <c r="B10" s="397"/>
      <c r="C10" s="397"/>
      <c r="D10" s="397"/>
      <c r="E10" s="397"/>
      <c r="F10" s="397"/>
      <c r="G10" s="397"/>
    </row>
    <row r="11" spans="2:15">
      <c r="B11" s="397"/>
      <c r="C11" s="397"/>
      <c r="D11" s="397"/>
      <c r="E11" s="397"/>
      <c r="F11" s="397"/>
      <c r="G11" s="397"/>
    </row>
    <row r="12" spans="2:15">
      <c r="B12" s="397"/>
      <c r="C12" s="397"/>
      <c r="D12" s="397"/>
      <c r="E12" s="397"/>
      <c r="F12" s="397"/>
      <c r="G12" s="397"/>
    </row>
    <row r="13" spans="2:15">
      <c r="B13" s="397"/>
      <c r="C13" s="397"/>
      <c r="D13" s="397"/>
      <c r="E13" s="397"/>
      <c r="F13" s="397"/>
      <c r="G13" s="397"/>
    </row>
    <row r="14" spans="2:15">
      <c r="B14" s="397"/>
      <c r="C14" s="397"/>
      <c r="D14" s="397"/>
      <c r="E14" s="397"/>
      <c r="F14" s="397"/>
      <c r="G14" s="397"/>
    </row>
    <row r="15" spans="2:15">
      <c r="B15" s="397"/>
      <c r="C15" s="397"/>
      <c r="D15" s="397"/>
      <c r="E15" s="397"/>
      <c r="F15" s="397"/>
      <c r="G15" s="397"/>
    </row>
    <row r="16" spans="2:15">
      <c r="B16" s="397"/>
      <c r="C16" s="397"/>
      <c r="D16" s="397"/>
      <c r="E16" s="397"/>
      <c r="F16" s="397"/>
      <c r="G16" s="397"/>
    </row>
    <row r="17" spans="2:7">
      <c r="B17" s="397"/>
      <c r="C17" s="397"/>
      <c r="D17" s="397"/>
      <c r="E17" s="397"/>
      <c r="F17" s="397"/>
      <c r="G17" s="397"/>
    </row>
    <row r="18" spans="2:7">
      <c r="B18" s="397"/>
      <c r="C18" s="397"/>
      <c r="D18" s="397"/>
      <c r="E18" s="397"/>
      <c r="F18" s="397"/>
      <c r="G18" s="397"/>
    </row>
    <row r="19" spans="2:7">
      <c r="B19" s="397"/>
      <c r="C19" s="397"/>
      <c r="D19" s="397"/>
      <c r="E19" s="397"/>
      <c r="F19" s="397"/>
      <c r="G19" s="397"/>
    </row>
    <row r="20" spans="2:7">
      <c r="B20" s="397"/>
      <c r="C20" s="397"/>
      <c r="D20" s="397"/>
      <c r="E20" s="397"/>
      <c r="F20" s="397"/>
      <c r="G20" s="397"/>
    </row>
    <row r="21" spans="2:7">
      <c r="B21" s="397"/>
      <c r="C21" s="397"/>
      <c r="D21" s="397"/>
      <c r="E21" s="397"/>
      <c r="F21" s="397"/>
      <c r="G21" s="397"/>
    </row>
    <row r="22" spans="2:7">
      <c r="B22" s="397"/>
      <c r="C22" s="397"/>
      <c r="D22" s="397"/>
      <c r="E22" s="397"/>
      <c r="F22" s="397"/>
      <c r="G22" s="397"/>
    </row>
    <row r="23" spans="2:7">
      <c r="B23" s="397"/>
      <c r="C23" s="397"/>
      <c r="D23" s="397"/>
      <c r="E23" s="397"/>
      <c r="F23" s="397"/>
      <c r="G23" s="397"/>
    </row>
    <row r="24" spans="2:7">
      <c r="B24" s="397"/>
      <c r="C24" s="397"/>
      <c r="D24" s="397"/>
      <c r="E24" s="397"/>
      <c r="F24" s="397"/>
      <c r="G24" s="397"/>
    </row>
    <row r="25" spans="2:7">
      <c r="B25" s="397"/>
      <c r="C25" s="397"/>
      <c r="D25" s="397"/>
      <c r="E25" s="397"/>
      <c r="F25" s="397"/>
      <c r="G25" s="397"/>
    </row>
    <row r="26" spans="2:7">
      <c r="B26" s="397"/>
      <c r="C26" s="397"/>
      <c r="D26" s="397"/>
      <c r="E26" s="397"/>
      <c r="F26" s="397"/>
      <c r="G26" s="397"/>
    </row>
    <row r="27" spans="2:7">
      <c r="B27" s="397"/>
      <c r="C27" s="397"/>
      <c r="D27" s="397"/>
      <c r="E27" s="397"/>
      <c r="F27" s="397"/>
      <c r="G27" s="397"/>
    </row>
    <row r="28" spans="2:7">
      <c r="B28" s="397"/>
      <c r="C28" s="397"/>
      <c r="D28" s="397"/>
      <c r="E28" s="397"/>
      <c r="F28" s="397"/>
      <c r="G28" s="397"/>
    </row>
    <row r="29" spans="2:7">
      <c r="B29" s="397"/>
      <c r="C29" s="397"/>
      <c r="D29" s="397"/>
      <c r="E29" s="397"/>
      <c r="F29" s="397"/>
      <c r="G29" s="397"/>
    </row>
    <row r="30" spans="2:7">
      <c r="B30" s="397"/>
      <c r="C30" s="397"/>
      <c r="D30" s="397"/>
      <c r="E30" s="397"/>
      <c r="F30" s="397"/>
      <c r="G30" s="397"/>
    </row>
    <row r="31" spans="2:7">
      <c r="B31" s="397"/>
      <c r="C31" s="397"/>
      <c r="D31" s="397"/>
      <c r="E31" s="397"/>
      <c r="F31" s="397"/>
      <c r="G31" s="397"/>
    </row>
    <row r="32" spans="2:7">
      <c r="B32" s="397"/>
      <c r="C32" s="397"/>
      <c r="D32" s="397"/>
      <c r="E32" s="397"/>
      <c r="F32" s="397"/>
      <c r="G32" s="397"/>
    </row>
  </sheetData>
  <sheetProtection selectLockedCells="1" selectUnlockedCells="1"/>
  <mergeCells count="3">
    <mergeCell ref="B2:G3"/>
    <mergeCell ref="B4:G32"/>
    <mergeCell ref="N1:O1"/>
  </mergeCell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Hoja51"/>
  <dimension ref="A1:S65"/>
  <sheetViews>
    <sheetView showGridLines="0" zoomScale="90" zoomScaleNormal="90" workbookViewId="0"/>
  </sheetViews>
  <sheetFormatPr baseColWidth="10" defaultColWidth="10.83203125" defaultRowHeight="16"/>
  <cols>
    <col min="1" max="1" width="3" style="5" customWidth="1"/>
    <col min="2" max="2" width="3" style="3" customWidth="1"/>
    <col min="3" max="6" width="17.83203125" style="3" customWidth="1"/>
    <col min="7" max="9" width="17.83203125" style="1" customWidth="1"/>
    <col min="10" max="10" width="10.83203125" style="1"/>
    <col min="11" max="11" width="2.6640625" style="1" customWidth="1"/>
    <col min="12" max="16384" width="10.83203125" style="1"/>
  </cols>
  <sheetData>
    <row r="1" spans="1:18" ht="72" customHeight="1">
      <c r="K1" s="402" t="s">
        <v>70</v>
      </c>
      <c r="L1" s="403"/>
      <c r="M1" s="373"/>
      <c r="N1" s="373"/>
      <c r="P1" s="10"/>
      <c r="Q1" s="400"/>
      <c r="R1" s="400"/>
    </row>
    <row r="2" spans="1:18" ht="16" customHeight="1">
      <c r="A2" s="395" t="s">
        <v>6</v>
      </c>
      <c r="B2" s="395"/>
      <c r="C2" s="395"/>
      <c r="D2" s="395"/>
      <c r="E2" s="395"/>
      <c r="F2" s="395"/>
      <c r="G2" s="395"/>
      <c r="H2" s="395"/>
      <c r="I2" s="395"/>
      <c r="J2" s="395"/>
    </row>
    <row r="3" spans="1:18" ht="16" customHeight="1">
      <c r="A3" s="395"/>
      <c r="B3" s="395"/>
      <c r="C3" s="395"/>
      <c r="D3" s="395"/>
      <c r="E3" s="395"/>
      <c r="F3" s="395"/>
      <c r="G3" s="395"/>
      <c r="H3" s="395"/>
      <c r="I3" s="395"/>
      <c r="J3" s="395"/>
    </row>
    <row r="4" spans="1:18" ht="16" customHeight="1">
      <c r="A4" s="401" t="s">
        <v>8</v>
      </c>
      <c r="B4" s="401"/>
      <c r="C4" s="401"/>
      <c r="D4" s="401"/>
      <c r="E4" s="401"/>
      <c r="F4" s="401"/>
      <c r="G4" s="401"/>
      <c r="H4" s="401"/>
      <c r="I4" s="401"/>
      <c r="J4" s="401"/>
    </row>
    <row r="5" spans="1:18" ht="18" customHeight="1">
      <c r="A5" s="6" t="s">
        <v>3</v>
      </c>
      <c r="B5" s="399" t="s">
        <v>9</v>
      </c>
      <c r="C5" s="399"/>
      <c r="D5" s="399"/>
      <c r="E5" s="399"/>
      <c r="F5" s="399"/>
      <c r="G5" s="399"/>
      <c r="H5" s="399"/>
      <c r="I5" s="399"/>
      <c r="J5" s="399"/>
    </row>
    <row r="6" spans="1:18" ht="18" customHeight="1">
      <c r="A6" s="6" t="s">
        <v>3</v>
      </c>
      <c r="B6" s="399" t="s">
        <v>10</v>
      </c>
      <c r="C6" s="399"/>
      <c r="D6" s="399"/>
      <c r="E6" s="399"/>
      <c r="F6" s="399"/>
      <c r="G6" s="399"/>
      <c r="H6" s="399"/>
      <c r="I6" s="399"/>
      <c r="J6" s="399"/>
    </row>
    <row r="7" spans="1:18" ht="18" customHeight="1">
      <c r="A7" s="6" t="s">
        <v>3</v>
      </c>
      <c r="B7" s="399" t="s">
        <v>11</v>
      </c>
      <c r="C7" s="399"/>
      <c r="D7" s="399"/>
      <c r="E7" s="399"/>
      <c r="F7" s="399"/>
      <c r="G7" s="399"/>
      <c r="H7" s="399"/>
      <c r="I7" s="399"/>
      <c r="J7" s="399"/>
    </row>
    <row r="8" spans="1:18" ht="18" customHeight="1">
      <c r="A8" s="6" t="s">
        <v>3</v>
      </c>
      <c r="B8" s="399" t="s">
        <v>12</v>
      </c>
      <c r="C8" s="399"/>
      <c r="D8" s="399"/>
      <c r="E8" s="399"/>
      <c r="F8" s="399"/>
      <c r="G8" s="399"/>
      <c r="H8" s="399"/>
      <c r="I8" s="399"/>
      <c r="J8" s="399"/>
    </row>
    <row r="9" spans="1:18" ht="18" customHeight="1">
      <c r="A9" s="6" t="s">
        <v>3</v>
      </c>
      <c r="B9" s="399" t="s">
        <v>13</v>
      </c>
      <c r="C9" s="399"/>
      <c r="D9" s="399"/>
      <c r="E9" s="399"/>
      <c r="F9" s="399"/>
      <c r="G9" s="399"/>
      <c r="H9" s="399"/>
      <c r="I9" s="399"/>
      <c r="J9" s="399"/>
    </row>
    <row r="10" spans="1:18" ht="18" customHeight="1">
      <c r="A10" s="6" t="s">
        <v>3</v>
      </c>
      <c r="B10" s="399" t="s">
        <v>14</v>
      </c>
      <c r="C10" s="399"/>
      <c r="D10" s="399"/>
      <c r="E10" s="399"/>
      <c r="F10" s="399"/>
      <c r="G10" s="399"/>
      <c r="H10" s="399"/>
      <c r="I10" s="399"/>
      <c r="J10" s="399"/>
    </row>
    <row r="11" spans="1:18" ht="18" customHeight="1">
      <c r="A11" s="6" t="s">
        <v>3</v>
      </c>
      <c r="B11" s="399" t="s">
        <v>15</v>
      </c>
      <c r="C11" s="399"/>
      <c r="D11" s="399"/>
      <c r="E11" s="399"/>
      <c r="F11" s="399"/>
      <c r="G11" s="399"/>
      <c r="H11" s="399"/>
      <c r="I11" s="399"/>
      <c r="J11" s="399"/>
      <c r="K11" s="399"/>
      <c r="L11" s="399"/>
      <c r="M11" s="399"/>
      <c r="N11" s="399"/>
    </row>
    <row r="12" spans="1:18" ht="18" customHeight="1">
      <c r="A12" s="6" t="s">
        <v>3</v>
      </c>
      <c r="B12" s="399" t="s">
        <v>16</v>
      </c>
      <c r="C12" s="399"/>
      <c r="D12" s="399"/>
      <c r="E12" s="399"/>
      <c r="F12" s="399"/>
      <c r="G12" s="399"/>
      <c r="H12" s="399"/>
      <c r="I12" s="399"/>
      <c r="J12" s="399"/>
    </row>
    <row r="13" spans="1:18" ht="18" customHeight="1">
      <c r="A13" s="6" t="s">
        <v>3</v>
      </c>
      <c r="B13" s="399" t="s">
        <v>17</v>
      </c>
      <c r="C13" s="399"/>
      <c r="D13" s="399"/>
      <c r="E13" s="399"/>
      <c r="F13" s="399"/>
      <c r="G13" s="399"/>
      <c r="H13" s="399"/>
      <c r="I13" s="399"/>
      <c r="J13" s="399"/>
    </row>
    <row r="14" spans="1:18" ht="16" customHeight="1">
      <c r="A14" s="6"/>
      <c r="B14" s="7"/>
      <c r="C14" s="7"/>
      <c r="D14" s="7"/>
      <c r="E14" s="7"/>
      <c r="F14" s="7"/>
      <c r="G14" s="7"/>
      <c r="H14" s="7"/>
      <c r="I14" s="7"/>
      <c r="J14" s="7"/>
    </row>
    <row r="15" spans="1:18" ht="16" customHeight="1">
      <c r="A15" s="401" t="s">
        <v>18</v>
      </c>
      <c r="B15" s="401"/>
      <c r="C15" s="401"/>
      <c r="D15" s="401"/>
      <c r="E15" s="401"/>
      <c r="F15" s="401"/>
      <c r="G15" s="401"/>
      <c r="H15" s="401"/>
      <c r="I15" s="401"/>
      <c r="J15" s="401"/>
    </row>
    <row r="16" spans="1:18" ht="18" customHeight="1">
      <c r="A16" s="6" t="s">
        <v>3</v>
      </c>
      <c r="B16" s="399" t="s">
        <v>59</v>
      </c>
      <c r="C16" s="399"/>
      <c r="D16" s="399"/>
      <c r="E16" s="399"/>
      <c r="F16" s="399"/>
      <c r="G16" s="399"/>
      <c r="H16" s="399"/>
      <c r="I16" s="399"/>
      <c r="J16" s="399"/>
    </row>
    <row r="17" spans="1:19" s="4" customFormat="1" ht="36" customHeight="1">
      <c r="A17" s="19" t="s">
        <v>3</v>
      </c>
      <c r="B17" s="399" t="s">
        <v>19</v>
      </c>
      <c r="C17" s="399"/>
      <c r="D17" s="399"/>
      <c r="E17" s="399"/>
      <c r="F17" s="399"/>
      <c r="G17" s="399"/>
      <c r="H17" s="399"/>
      <c r="I17" s="399"/>
      <c r="J17" s="399"/>
      <c r="K17" s="399"/>
      <c r="L17" s="399"/>
      <c r="M17" s="399"/>
      <c r="N17" s="399"/>
      <c r="O17" s="17"/>
      <c r="P17" s="17"/>
    </row>
    <row r="18" spans="1:19" ht="36" customHeight="1">
      <c r="A18" s="19" t="s">
        <v>3</v>
      </c>
      <c r="B18" s="399" t="s">
        <v>20</v>
      </c>
      <c r="C18" s="399"/>
      <c r="D18" s="399"/>
      <c r="E18" s="399"/>
      <c r="F18" s="399"/>
      <c r="G18" s="399"/>
      <c r="H18" s="399"/>
      <c r="I18" s="399"/>
      <c r="J18" s="399"/>
      <c r="K18" s="399"/>
      <c r="L18" s="399"/>
      <c r="M18" s="399"/>
      <c r="N18" s="399"/>
      <c r="O18" s="18"/>
      <c r="P18" s="18"/>
      <c r="Q18" s="18"/>
      <c r="R18" s="18"/>
      <c r="S18" s="18"/>
    </row>
    <row r="19" spans="1:19" ht="18" customHeight="1">
      <c r="A19" s="6" t="s">
        <v>3</v>
      </c>
      <c r="B19" s="399" t="s">
        <v>21</v>
      </c>
      <c r="C19" s="399"/>
      <c r="D19" s="399"/>
      <c r="E19" s="399"/>
      <c r="F19" s="399"/>
      <c r="G19" s="399"/>
      <c r="H19" s="399"/>
      <c r="I19" s="399"/>
      <c r="J19" s="399"/>
    </row>
    <row r="20" spans="1:19" ht="18" customHeight="1">
      <c r="A20" s="6" t="s">
        <v>3</v>
      </c>
      <c r="B20" s="399" t="s">
        <v>22</v>
      </c>
      <c r="C20" s="399"/>
      <c r="D20" s="399"/>
      <c r="E20" s="399"/>
      <c r="F20" s="399"/>
      <c r="G20" s="399"/>
      <c r="H20" s="399"/>
      <c r="I20" s="399"/>
      <c r="J20" s="399"/>
      <c r="K20" s="399"/>
      <c r="L20" s="399"/>
      <c r="M20" s="399"/>
    </row>
    <row r="21" spans="1:19" ht="18" customHeight="1">
      <c r="A21" s="6" t="s">
        <v>3</v>
      </c>
      <c r="B21" s="399" t="s">
        <v>23</v>
      </c>
      <c r="C21" s="399"/>
      <c r="D21" s="399"/>
      <c r="E21" s="399"/>
      <c r="F21" s="399"/>
      <c r="G21" s="399"/>
      <c r="H21" s="399"/>
      <c r="I21" s="399"/>
      <c r="J21" s="399"/>
    </row>
    <row r="22" spans="1:19" ht="18" customHeight="1">
      <c r="A22" s="6" t="s">
        <v>3</v>
      </c>
      <c r="B22" s="399" t="s">
        <v>24</v>
      </c>
      <c r="C22" s="399"/>
      <c r="D22" s="399"/>
      <c r="E22" s="399"/>
      <c r="F22" s="399"/>
      <c r="G22" s="399"/>
      <c r="H22" s="399"/>
      <c r="I22" s="399"/>
      <c r="J22" s="399"/>
      <c r="K22" s="399"/>
    </row>
    <row r="23" spans="1:19" ht="18" customHeight="1">
      <c r="A23" s="6" t="s">
        <v>3</v>
      </c>
      <c r="B23" s="399" t="s">
        <v>68</v>
      </c>
      <c r="C23" s="399"/>
      <c r="D23" s="399"/>
      <c r="E23" s="399"/>
      <c r="F23" s="399"/>
      <c r="G23" s="399"/>
      <c r="H23" s="399"/>
      <c r="I23" s="399"/>
      <c r="J23" s="399"/>
    </row>
    <row r="24" spans="1:19" ht="18" customHeight="1">
      <c r="A24" s="6" t="s">
        <v>3</v>
      </c>
      <c r="B24" s="399" t="s">
        <v>25</v>
      </c>
      <c r="C24" s="399"/>
      <c r="D24" s="399"/>
      <c r="E24" s="399"/>
      <c r="F24" s="399"/>
      <c r="G24" s="399"/>
      <c r="H24" s="399"/>
      <c r="I24" s="399"/>
      <c r="J24" s="399"/>
    </row>
    <row r="25" spans="1:19" ht="16" customHeight="1">
      <c r="A25" s="6"/>
      <c r="B25" s="7"/>
      <c r="C25" s="7"/>
      <c r="D25" s="7"/>
      <c r="E25" s="7"/>
      <c r="F25" s="7"/>
      <c r="G25" s="7"/>
      <c r="H25" s="7"/>
      <c r="I25" s="7"/>
      <c r="J25" s="7"/>
    </row>
    <row r="26" spans="1:19" ht="16" customHeight="1">
      <c r="A26" s="401" t="s">
        <v>26</v>
      </c>
      <c r="B26" s="401"/>
      <c r="C26" s="401"/>
      <c r="D26" s="401"/>
      <c r="E26" s="401"/>
      <c r="F26" s="401"/>
      <c r="G26" s="401"/>
      <c r="H26" s="401"/>
      <c r="I26" s="401"/>
      <c r="J26" s="401"/>
    </row>
    <row r="27" spans="1:19" ht="18" customHeight="1">
      <c r="A27" s="6" t="s">
        <v>3</v>
      </c>
      <c r="B27" s="399" t="s">
        <v>27</v>
      </c>
      <c r="C27" s="399"/>
      <c r="D27" s="399"/>
      <c r="E27" s="399"/>
      <c r="F27" s="399"/>
      <c r="G27" s="399"/>
      <c r="H27" s="399"/>
      <c r="I27" s="399"/>
      <c r="J27" s="399"/>
    </row>
    <row r="28" spans="1:19" ht="18" customHeight="1">
      <c r="A28" s="6" t="s">
        <v>3</v>
      </c>
      <c r="B28" s="399" t="s">
        <v>28</v>
      </c>
      <c r="C28" s="399"/>
      <c r="D28" s="399"/>
      <c r="E28" s="399"/>
      <c r="F28" s="399"/>
      <c r="G28" s="399"/>
      <c r="H28" s="399"/>
      <c r="I28" s="399"/>
      <c r="J28" s="399"/>
      <c r="K28" s="399"/>
      <c r="L28" s="399"/>
      <c r="M28" s="399"/>
      <c r="N28" s="399"/>
      <c r="O28" s="399"/>
      <c r="P28" s="399"/>
      <c r="Q28" s="4"/>
      <c r="R28" s="4"/>
      <c r="S28" s="4"/>
    </row>
    <row r="29" spans="1:19" ht="18" customHeight="1">
      <c r="A29" s="6" t="s">
        <v>3</v>
      </c>
      <c r="B29" s="399" t="s">
        <v>29</v>
      </c>
      <c r="C29" s="399"/>
      <c r="D29" s="399"/>
      <c r="E29" s="399"/>
      <c r="F29" s="399"/>
      <c r="G29" s="399"/>
      <c r="H29" s="399"/>
      <c r="I29" s="399"/>
      <c r="J29" s="399"/>
      <c r="K29" s="399"/>
      <c r="L29" s="399"/>
      <c r="M29" s="399"/>
      <c r="N29" s="399"/>
      <c r="O29" s="399"/>
      <c r="P29" s="399"/>
      <c r="Q29" s="399"/>
      <c r="R29" s="399"/>
      <c r="S29" s="399"/>
    </row>
    <row r="30" spans="1:19" ht="18" customHeight="1">
      <c r="A30" s="6" t="s">
        <v>3</v>
      </c>
      <c r="B30" s="399" t="s">
        <v>30</v>
      </c>
      <c r="C30" s="399"/>
      <c r="D30" s="399"/>
      <c r="E30" s="399"/>
      <c r="F30" s="399"/>
      <c r="G30" s="399"/>
      <c r="H30" s="399"/>
      <c r="I30" s="399"/>
      <c r="J30" s="399"/>
    </row>
    <row r="31" spans="1:19" ht="18" customHeight="1">
      <c r="A31" s="6" t="s">
        <v>3</v>
      </c>
      <c r="B31" s="399" t="s">
        <v>31</v>
      </c>
      <c r="C31" s="399"/>
      <c r="D31" s="399"/>
      <c r="E31" s="399"/>
      <c r="F31" s="399"/>
      <c r="G31" s="399"/>
      <c r="H31" s="399"/>
      <c r="I31" s="399"/>
      <c r="J31" s="399"/>
    </row>
    <row r="32" spans="1:19" ht="18" customHeight="1">
      <c r="A32" s="6" t="s">
        <v>3</v>
      </c>
      <c r="B32" s="399" t="s">
        <v>32</v>
      </c>
      <c r="C32" s="399"/>
      <c r="D32" s="399"/>
      <c r="E32" s="399"/>
      <c r="F32" s="399"/>
      <c r="G32" s="399"/>
      <c r="H32" s="399"/>
      <c r="I32" s="399"/>
      <c r="J32" s="399"/>
    </row>
    <row r="33" spans="1:19" ht="16" customHeight="1">
      <c r="A33" s="6"/>
      <c r="B33" s="399"/>
      <c r="C33" s="399"/>
      <c r="D33" s="399"/>
      <c r="E33" s="399"/>
      <c r="F33" s="399"/>
      <c r="G33" s="399"/>
      <c r="H33" s="399"/>
      <c r="I33" s="399"/>
      <c r="J33" s="399"/>
      <c r="K33" s="399"/>
    </row>
    <row r="34" spans="1:19" ht="16" customHeight="1">
      <c r="A34" s="401" t="s">
        <v>33</v>
      </c>
      <c r="B34" s="401"/>
      <c r="C34" s="401"/>
      <c r="D34" s="401"/>
      <c r="E34" s="401"/>
      <c r="F34" s="401"/>
      <c r="G34" s="401"/>
      <c r="H34" s="401"/>
      <c r="I34" s="401"/>
      <c r="J34" s="401"/>
    </row>
    <row r="35" spans="1:19" ht="18" customHeight="1">
      <c r="A35" s="6" t="s">
        <v>3</v>
      </c>
      <c r="B35" s="399" t="s">
        <v>34</v>
      </c>
      <c r="C35" s="399"/>
      <c r="D35" s="399"/>
      <c r="E35" s="399"/>
      <c r="F35" s="399"/>
      <c r="G35" s="399"/>
      <c r="H35" s="399"/>
      <c r="I35" s="399"/>
      <c r="J35" s="399"/>
    </row>
    <row r="36" spans="1:19" ht="18" customHeight="1">
      <c r="A36" s="6" t="s">
        <v>3</v>
      </c>
      <c r="B36" s="399" t="s">
        <v>35</v>
      </c>
      <c r="C36" s="399"/>
      <c r="D36" s="399"/>
      <c r="E36" s="399"/>
      <c r="F36" s="399"/>
      <c r="G36" s="399"/>
      <c r="H36" s="399"/>
      <c r="I36" s="399"/>
      <c r="J36" s="399"/>
      <c r="K36" s="399"/>
      <c r="L36" s="399"/>
      <c r="M36" s="399"/>
      <c r="N36" s="399"/>
      <c r="O36" s="399"/>
      <c r="P36" s="399"/>
      <c r="Q36" s="4"/>
      <c r="R36" s="4"/>
      <c r="S36" s="4"/>
    </row>
    <row r="37" spans="1:19" ht="18" customHeight="1">
      <c r="A37" s="6" t="s">
        <v>3</v>
      </c>
      <c r="B37" s="399" t="s">
        <v>36</v>
      </c>
      <c r="C37" s="399"/>
      <c r="D37" s="399"/>
      <c r="E37" s="399"/>
      <c r="F37" s="399"/>
      <c r="G37" s="399"/>
      <c r="H37" s="399"/>
      <c r="I37" s="399"/>
      <c r="J37" s="399"/>
      <c r="K37" s="399"/>
      <c r="L37" s="399"/>
      <c r="M37" s="399"/>
      <c r="N37" s="399"/>
      <c r="O37" s="399"/>
      <c r="P37" s="399"/>
      <c r="Q37" s="399"/>
      <c r="R37" s="399"/>
      <c r="S37" s="399"/>
    </row>
    <row r="38" spans="1:19" ht="36" customHeight="1">
      <c r="A38" s="19" t="s">
        <v>3</v>
      </c>
      <c r="B38" s="399" t="s">
        <v>62</v>
      </c>
      <c r="C38" s="399"/>
      <c r="D38" s="399"/>
      <c r="E38" s="399"/>
      <c r="F38" s="399"/>
      <c r="G38" s="399"/>
      <c r="H38" s="399"/>
      <c r="I38" s="399"/>
      <c r="J38" s="399"/>
      <c r="K38" s="399"/>
      <c r="L38" s="399"/>
      <c r="M38" s="399"/>
      <c r="N38" s="399"/>
      <c r="O38" s="18"/>
      <c r="P38" s="18"/>
      <c r="Q38" s="18"/>
      <c r="R38" s="18"/>
    </row>
    <row r="39" spans="1:19" ht="18" customHeight="1">
      <c r="A39" s="6" t="s">
        <v>3</v>
      </c>
      <c r="B39" s="399" t="s">
        <v>37</v>
      </c>
      <c r="C39" s="399"/>
      <c r="D39" s="399"/>
      <c r="E39" s="399"/>
      <c r="F39" s="399"/>
      <c r="G39" s="399"/>
      <c r="H39" s="399"/>
      <c r="I39" s="399"/>
      <c r="J39" s="399"/>
    </row>
    <row r="40" spans="1:19" ht="18" customHeight="1">
      <c r="A40" s="6" t="s">
        <v>3</v>
      </c>
      <c r="B40" s="399" t="s">
        <v>61</v>
      </c>
      <c r="C40" s="399"/>
      <c r="D40" s="399"/>
      <c r="E40" s="399"/>
      <c r="F40" s="399"/>
      <c r="G40" s="399"/>
      <c r="H40" s="399"/>
      <c r="I40" s="399"/>
      <c r="J40" s="399"/>
      <c r="K40" s="399"/>
      <c r="L40" s="399"/>
      <c r="M40" s="399"/>
    </row>
    <row r="41" spans="1:19" ht="18" customHeight="1">
      <c r="A41" s="6" t="s">
        <v>3</v>
      </c>
      <c r="B41" s="399" t="s">
        <v>38</v>
      </c>
      <c r="C41" s="399"/>
      <c r="D41" s="399"/>
      <c r="E41" s="399"/>
      <c r="F41" s="399"/>
      <c r="G41" s="399"/>
      <c r="H41" s="399"/>
      <c r="I41" s="399"/>
      <c r="J41" s="399"/>
      <c r="K41" s="399"/>
    </row>
    <row r="42" spans="1:19" ht="18" customHeight="1">
      <c r="A42" s="6" t="s">
        <v>3</v>
      </c>
      <c r="B42" s="399" t="s">
        <v>39</v>
      </c>
      <c r="C42" s="399"/>
      <c r="D42" s="399"/>
      <c r="E42" s="399"/>
      <c r="F42" s="399"/>
      <c r="G42" s="399"/>
      <c r="H42" s="399"/>
      <c r="I42" s="399"/>
      <c r="J42" s="399"/>
    </row>
    <row r="43" spans="1:19" ht="18" customHeight="1">
      <c r="A43" s="6" t="s">
        <v>3</v>
      </c>
      <c r="B43" s="399" t="s">
        <v>40</v>
      </c>
      <c r="C43" s="399"/>
      <c r="D43" s="399"/>
      <c r="E43" s="399"/>
      <c r="F43" s="399"/>
      <c r="G43" s="399"/>
      <c r="H43" s="399"/>
      <c r="I43" s="399"/>
      <c r="J43" s="399"/>
    </row>
    <row r="44" spans="1:19" ht="18" customHeight="1">
      <c r="A44" s="6" t="s">
        <v>3</v>
      </c>
      <c r="B44" s="399" t="s">
        <v>41</v>
      </c>
      <c r="C44" s="399"/>
      <c r="D44" s="399"/>
      <c r="E44" s="399"/>
      <c r="F44" s="399"/>
      <c r="G44" s="399"/>
      <c r="H44" s="399"/>
      <c r="I44" s="399"/>
      <c r="J44" s="399"/>
    </row>
    <row r="45" spans="1:19" ht="16" customHeight="1"/>
    <row r="46" spans="1:19" ht="16" customHeight="1">
      <c r="A46" s="401" t="s">
        <v>42</v>
      </c>
      <c r="B46" s="401"/>
      <c r="C46" s="401"/>
      <c r="D46" s="401"/>
      <c r="E46" s="401"/>
      <c r="F46" s="401"/>
      <c r="G46" s="401"/>
      <c r="H46" s="401"/>
      <c r="I46" s="401"/>
      <c r="J46" s="401"/>
    </row>
    <row r="47" spans="1:19" ht="18" customHeight="1">
      <c r="A47" s="6" t="s">
        <v>3</v>
      </c>
      <c r="B47" s="399" t="s">
        <v>43</v>
      </c>
      <c r="C47" s="399"/>
      <c r="D47" s="399"/>
      <c r="E47" s="399"/>
      <c r="F47" s="399"/>
      <c r="G47" s="399"/>
      <c r="H47" s="399"/>
      <c r="I47" s="399"/>
      <c r="J47" s="399"/>
    </row>
    <row r="48" spans="1:19" ht="18" customHeight="1">
      <c r="A48" s="6" t="s">
        <v>3</v>
      </c>
      <c r="B48" s="399" t="s">
        <v>44</v>
      </c>
      <c r="C48" s="399"/>
      <c r="D48" s="399"/>
      <c r="E48" s="399"/>
      <c r="F48" s="399"/>
      <c r="G48" s="399"/>
      <c r="H48" s="399"/>
      <c r="I48" s="399"/>
      <c r="J48" s="399"/>
      <c r="K48" s="399"/>
      <c r="L48" s="399"/>
      <c r="M48" s="399"/>
      <c r="N48" s="399"/>
      <c r="O48" s="399"/>
      <c r="P48" s="399"/>
      <c r="Q48" s="4"/>
      <c r="R48" s="4"/>
      <c r="S48" s="4"/>
    </row>
    <row r="49" spans="1:19" ht="18" customHeight="1">
      <c r="A49" s="6" t="s">
        <v>3</v>
      </c>
      <c r="B49" s="399" t="s">
        <v>45</v>
      </c>
      <c r="C49" s="399"/>
      <c r="D49" s="399"/>
      <c r="E49" s="399"/>
      <c r="F49" s="399"/>
      <c r="G49" s="399"/>
      <c r="H49" s="399"/>
      <c r="I49" s="399"/>
      <c r="J49" s="399"/>
      <c r="K49" s="399"/>
      <c r="L49" s="399"/>
      <c r="M49" s="399"/>
      <c r="N49" s="399"/>
      <c r="O49" s="399"/>
      <c r="P49" s="399"/>
      <c r="Q49" s="399"/>
      <c r="R49" s="399"/>
      <c r="S49" s="399"/>
    </row>
    <row r="50" spans="1:19" ht="18" customHeight="1">
      <c r="A50" s="6" t="s">
        <v>3</v>
      </c>
      <c r="B50" s="399" t="s">
        <v>46</v>
      </c>
      <c r="C50" s="399"/>
      <c r="D50" s="399"/>
      <c r="E50" s="399"/>
      <c r="F50" s="399"/>
      <c r="G50" s="399"/>
      <c r="H50" s="399"/>
      <c r="I50" s="399"/>
      <c r="J50" s="399"/>
      <c r="K50" s="399"/>
      <c r="L50" s="399"/>
      <c r="M50" s="399"/>
      <c r="N50" s="399"/>
      <c r="O50" s="399"/>
      <c r="P50" s="399"/>
      <c r="Q50" s="399"/>
      <c r="R50" s="399"/>
    </row>
    <row r="51" spans="1:19" ht="18" customHeight="1">
      <c r="A51" s="6" t="s">
        <v>3</v>
      </c>
      <c r="B51" s="399" t="s">
        <v>47</v>
      </c>
      <c r="C51" s="399"/>
      <c r="D51" s="399"/>
      <c r="E51" s="399"/>
      <c r="F51" s="399"/>
      <c r="G51" s="399"/>
      <c r="H51" s="399"/>
      <c r="I51" s="399"/>
      <c r="J51" s="399"/>
    </row>
    <row r="52" spans="1:19" ht="16" customHeight="1">
      <c r="A52" s="6"/>
      <c r="B52" s="399"/>
      <c r="C52" s="399"/>
      <c r="D52" s="399"/>
      <c r="E52" s="399"/>
      <c r="F52" s="399"/>
      <c r="G52" s="399"/>
      <c r="H52" s="399"/>
      <c r="I52" s="399"/>
      <c r="J52" s="399"/>
    </row>
    <row r="53" spans="1:19" ht="16" customHeight="1">
      <c r="A53" s="401" t="s">
        <v>48</v>
      </c>
      <c r="B53" s="401"/>
      <c r="C53" s="401"/>
      <c r="D53" s="401"/>
      <c r="E53" s="401"/>
      <c r="F53" s="401"/>
      <c r="G53" s="401"/>
      <c r="H53" s="401"/>
      <c r="I53" s="401"/>
      <c r="J53" s="401"/>
    </row>
    <row r="54" spans="1:19" ht="18" customHeight="1">
      <c r="A54" s="6" t="s">
        <v>3</v>
      </c>
      <c r="B54" s="399" t="s">
        <v>60</v>
      </c>
      <c r="C54" s="399"/>
      <c r="D54" s="399"/>
      <c r="E54" s="399"/>
      <c r="F54" s="399"/>
      <c r="G54" s="399"/>
      <c r="H54" s="399"/>
      <c r="I54" s="399"/>
      <c r="J54" s="399"/>
      <c r="K54" s="399"/>
      <c r="L54" s="399"/>
    </row>
    <row r="55" spans="1:19" ht="16" customHeight="1"/>
    <row r="56" spans="1:19" ht="16" customHeight="1">
      <c r="A56" s="401" t="s">
        <v>49</v>
      </c>
      <c r="B56" s="401"/>
      <c r="C56" s="401"/>
      <c r="D56" s="401"/>
      <c r="E56" s="401"/>
      <c r="F56" s="401"/>
      <c r="G56" s="401"/>
      <c r="H56" s="401"/>
      <c r="I56" s="401"/>
      <c r="J56" s="401"/>
    </row>
    <row r="57" spans="1:19" ht="18" customHeight="1">
      <c r="A57" s="6" t="s">
        <v>3</v>
      </c>
      <c r="B57" s="399" t="s">
        <v>50</v>
      </c>
      <c r="C57" s="399"/>
      <c r="D57" s="399"/>
      <c r="E57" s="399"/>
      <c r="F57" s="399"/>
      <c r="G57" s="399"/>
      <c r="H57" s="399"/>
      <c r="I57" s="399"/>
      <c r="J57" s="399"/>
    </row>
    <row r="58" spans="1:19" ht="18" customHeight="1">
      <c r="A58" s="6" t="s">
        <v>3</v>
      </c>
      <c r="B58" s="399" t="s">
        <v>51</v>
      </c>
      <c r="C58" s="399"/>
      <c r="D58" s="399"/>
      <c r="E58" s="399"/>
      <c r="F58" s="399"/>
      <c r="G58" s="399"/>
      <c r="H58" s="399"/>
      <c r="I58" s="399"/>
      <c r="J58" s="399"/>
      <c r="K58" s="399"/>
      <c r="L58" s="399"/>
      <c r="M58" s="399"/>
      <c r="N58" s="399"/>
      <c r="O58" s="399"/>
      <c r="P58" s="399"/>
      <c r="Q58" s="4"/>
      <c r="R58" s="4"/>
      <c r="S58" s="4"/>
    </row>
    <row r="59" spans="1:19" ht="16" customHeight="1"/>
    <row r="60" spans="1:19" ht="16" customHeight="1">
      <c r="A60" s="401" t="s">
        <v>52</v>
      </c>
      <c r="B60" s="401"/>
      <c r="C60" s="401"/>
      <c r="D60" s="401"/>
      <c r="E60" s="401"/>
      <c r="F60" s="401"/>
      <c r="G60" s="401"/>
      <c r="H60" s="401"/>
      <c r="I60" s="401"/>
      <c r="J60" s="401"/>
    </row>
    <row r="61" spans="1:19" ht="18" customHeight="1">
      <c r="A61" s="6" t="s">
        <v>3</v>
      </c>
      <c r="B61" s="399" t="s">
        <v>53</v>
      </c>
      <c r="C61" s="399"/>
      <c r="D61" s="399"/>
      <c r="E61" s="399"/>
      <c r="F61" s="399"/>
      <c r="G61" s="399"/>
      <c r="H61" s="399"/>
      <c r="I61" s="399"/>
      <c r="J61" s="399"/>
    </row>
    <row r="62" spans="1:19" ht="18" customHeight="1">
      <c r="A62" s="6" t="s">
        <v>3</v>
      </c>
      <c r="B62" s="399" t="s">
        <v>54</v>
      </c>
      <c r="C62" s="399"/>
      <c r="D62" s="399"/>
      <c r="E62" s="399"/>
      <c r="F62" s="399"/>
      <c r="G62" s="399"/>
      <c r="H62" s="399"/>
      <c r="I62" s="399"/>
      <c r="J62" s="399"/>
      <c r="K62" s="399"/>
      <c r="L62" s="399"/>
      <c r="M62" s="399"/>
      <c r="N62" s="399"/>
      <c r="O62" s="399"/>
      <c r="P62" s="399"/>
      <c r="Q62" s="4"/>
      <c r="R62" s="4"/>
      <c r="S62" s="4"/>
    </row>
    <row r="63" spans="1:19" ht="18" customHeight="1">
      <c r="A63" s="6" t="s">
        <v>3</v>
      </c>
      <c r="B63" s="399" t="s">
        <v>55</v>
      </c>
      <c r="C63" s="399"/>
      <c r="D63" s="399"/>
      <c r="E63" s="399"/>
      <c r="F63" s="399"/>
      <c r="G63" s="399"/>
      <c r="H63" s="399"/>
      <c r="I63" s="399"/>
      <c r="J63" s="399"/>
      <c r="K63" s="399"/>
      <c r="L63" s="399"/>
      <c r="M63" s="399"/>
      <c r="N63" s="399"/>
      <c r="O63" s="399"/>
      <c r="P63" s="399"/>
      <c r="Q63" s="399"/>
      <c r="R63" s="399"/>
      <c r="S63" s="399"/>
    </row>
    <row r="64" spans="1:19" ht="18" customHeight="1">
      <c r="A64" s="6" t="s">
        <v>3</v>
      </c>
      <c r="B64" s="399" t="s">
        <v>56</v>
      </c>
      <c r="C64" s="399"/>
      <c r="D64" s="399"/>
      <c r="E64" s="399"/>
      <c r="F64" s="399"/>
      <c r="G64" s="399"/>
      <c r="H64" s="399"/>
      <c r="I64" s="399"/>
      <c r="J64" s="399"/>
      <c r="K64" s="399"/>
      <c r="L64" s="399"/>
      <c r="M64" s="399"/>
      <c r="N64" s="399"/>
      <c r="O64" s="399"/>
      <c r="P64" s="399"/>
      <c r="Q64" s="399"/>
      <c r="R64" s="399"/>
    </row>
    <row r="65" spans="1:10" ht="16" customHeight="1">
      <c r="A65" s="6"/>
      <c r="B65" s="399"/>
      <c r="C65" s="399"/>
      <c r="D65" s="399"/>
      <c r="E65" s="399"/>
      <c r="F65" s="399"/>
      <c r="G65" s="399"/>
      <c r="H65" s="399"/>
      <c r="I65" s="399"/>
      <c r="J65" s="399"/>
    </row>
  </sheetData>
  <mergeCells count="61">
    <mergeCell ref="B12:J12"/>
    <mergeCell ref="K1:L1"/>
    <mergeCell ref="M1:N1"/>
    <mergeCell ref="B17:N17"/>
    <mergeCell ref="B18:N18"/>
    <mergeCell ref="A15:J15"/>
    <mergeCell ref="A2:J3"/>
    <mergeCell ref="A4:J4"/>
    <mergeCell ref="B5:J5"/>
    <mergeCell ref="B6:J6"/>
    <mergeCell ref="B7:J7"/>
    <mergeCell ref="B8:J8"/>
    <mergeCell ref="B9:J9"/>
    <mergeCell ref="B10:J10"/>
    <mergeCell ref="B11:N11"/>
    <mergeCell ref="B33:K33"/>
    <mergeCell ref="B13:J13"/>
    <mergeCell ref="B28:P28"/>
    <mergeCell ref="B16:J16"/>
    <mergeCell ref="B19:J19"/>
    <mergeCell ref="B21:J21"/>
    <mergeCell ref="B22:K22"/>
    <mergeCell ref="B23:J23"/>
    <mergeCell ref="B24:J24"/>
    <mergeCell ref="A26:J26"/>
    <mergeCell ref="B27:J27"/>
    <mergeCell ref="B20:M20"/>
    <mergeCell ref="B29:S29"/>
    <mergeCell ref="B30:J30"/>
    <mergeCell ref="B31:J31"/>
    <mergeCell ref="B32:J32"/>
    <mergeCell ref="B47:J47"/>
    <mergeCell ref="A34:J34"/>
    <mergeCell ref="B35:J35"/>
    <mergeCell ref="B36:P36"/>
    <mergeCell ref="B37:S37"/>
    <mergeCell ref="B39:J39"/>
    <mergeCell ref="B40:M40"/>
    <mergeCell ref="B38:N38"/>
    <mergeCell ref="B62:P62"/>
    <mergeCell ref="B63:S63"/>
    <mergeCell ref="B64:R64"/>
    <mergeCell ref="B65:J65"/>
    <mergeCell ref="Q1:R1"/>
    <mergeCell ref="B54:L54"/>
    <mergeCell ref="A56:J56"/>
    <mergeCell ref="B57:J57"/>
    <mergeCell ref="B58:P58"/>
    <mergeCell ref="A60:J60"/>
    <mergeCell ref="A53:J53"/>
    <mergeCell ref="B41:K41"/>
    <mergeCell ref="B42:J42"/>
    <mergeCell ref="B43:J43"/>
    <mergeCell ref="B44:J44"/>
    <mergeCell ref="A46:J46"/>
    <mergeCell ref="B61:J61"/>
    <mergeCell ref="B48:P48"/>
    <mergeCell ref="B49:S49"/>
    <mergeCell ref="B50:R50"/>
    <mergeCell ref="B51:J51"/>
    <mergeCell ref="B52:J52"/>
  </mergeCells>
  <pageMargins left="0.7" right="0.7" top="0.75" bottom="0.75" header="0.3" footer="0.3"/>
  <pageSetup orientation="portrait" horizontalDpi="0" verticalDpi="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Hoja52"/>
  <dimension ref="K1:T4"/>
  <sheetViews>
    <sheetView showGridLines="0" zoomScale="90" zoomScaleNormal="90" workbookViewId="0">
      <selection activeCell="R31" sqref="R31"/>
    </sheetView>
  </sheetViews>
  <sheetFormatPr baseColWidth="10" defaultRowHeight="16"/>
  <cols>
    <col min="11" max="11" width="2.6640625" customWidth="1"/>
  </cols>
  <sheetData>
    <row r="1" spans="11:20" ht="72" customHeight="1">
      <c r="K1" s="402" t="s">
        <v>70</v>
      </c>
      <c r="L1" s="403"/>
      <c r="M1" s="373"/>
      <c r="N1" s="373"/>
      <c r="O1" s="1"/>
      <c r="Q1" s="9"/>
      <c r="R1" s="10"/>
      <c r="S1" s="400"/>
      <c r="T1" s="400"/>
    </row>
    <row r="2" spans="11:20" ht="19" customHeight="1">
      <c r="K2" s="20"/>
      <c r="P2" s="404"/>
      <c r="Q2" s="1"/>
      <c r="R2" s="11"/>
      <c r="S2" s="11"/>
    </row>
    <row r="3" spans="11:20" ht="16" customHeight="1">
      <c r="K3" s="373"/>
      <c r="P3" s="404"/>
      <c r="R3" s="11"/>
      <c r="S3" s="11"/>
    </row>
    <row r="4" spans="11:20" ht="16" customHeight="1">
      <c r="K4" s="373"/>
      <c r="P4" s="404"/>
      <c r="R4" s="11"/>
      <c r="S4" s="11"/>
    </row>
  </sheetData>
  <sheetProtection selectLockedCells="1" selectUnlockedCells="1"/>
  <mergeCells count="5">
    <mergeCell ref="S1:T1"/>
    <mergeCell ref="P2:P4"/>
    <mergeCell ref="K3:K4"/>
    <mergeCell ref="K1:L1"/>
    <mergeCell ref="M1:N1"/>
  </mergeCells>
  <pageMargins left="0.70866141732283472" right="0.70866141732283472" top="0.74803149606299213" bottom="0.74803149606299213" header="0.31496062992125984" footer="0.31496062992125984"/>
  <pageSetup paperSize="9" orientation="landscape"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25</vt:i4>
      </vt:variant>
      <vt:variant>
        <vt:lpstr>Rangos con nombre</vt:lpstr>
      </vt:variant>
      <vt:variant>
        <vt:i4>1</vt:i4>
      </vt:variant>
    </vt:vector>
  </HeadingPairs>
  <TitlesOfParts>
    <vt:vector size="26" baseType="lpstr">
      <vt:lpstr>Inicio</vt:lpstr>
      <vt:lpstr>Contenido</vt:lpstr>
      <vt:lpstr>Metodologia</vt:lpstr>
      <vt:lpstr>Información de Mercado</vt:lpstr>
      <vt:lpstr>Empresas Participantes</vt:lpstr>
      <vt:lpstr>Valoración</vt:lpstr>
      <vt:lpstr>Mapeo de cargos</vt:lpstr>
      <vt:lpstr>Data Empresa</vt:lpstr>
      <vt:lpstr>Analisis de Equidad Interna </vt:lpstr>
      <vt:lpstr>Analisis de Dispersión</vt:lpstr>
      <vt:lpstr>Analisis de Equidad Interna</vt:lpstr>
      <vt:lpstr>Market Analyzer</vt:lpstr>
      <vt:lpstr>Análisis de Competitividad</vt:lpstr>
      <vt:lpstr>Mapa de Calor</vt:lpstr>
      <vt:lpstr>Listas desplegables</vt:lpstr>
      <vt:lpstr>Propuesta de Ajuste</vt:lpstr>
      <vt:lpstr>ABC (Propuesta de Ajuste)</vt:lpstr>
      <vt:lpstr>Estrategia de % de Ajuste</vt:lpstr>
      <vt:lpstr>Simulador de Ajuste Salarial</vt:lpstr>
      <vt:lpstr>Data</vt:lpstr>
      <vt:lpstr>Data Mercado</vt:lpstr>
      <vt:lpstr>Acerca de AC Consulting</vt:lpstr>
      <vt:lpstr>Acerca de AC Consulting </vt:lpstr>
      <vt:lpstr>Portafolio de Productos</vt:lpstr>
      <vt:lpstr>Contacto</vt:lpstr>
      <vt:lpstr>datasalarial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Julio Contreras</cp:lastModifiedBy>
  <cp:lastPrinted>2026-05-19T21:45:18Z</cp:lastPrinted>
  <dcterms:created xsi:type="dcterms:W3CDTF">2019-08-15T15:58:23Z</dcterms:created>
  <dcterms:modified xsi:type="dcterms:W3CDTF">2026-09-27T17:22:49Z</dcterms:modified>
</cp:coreProperties>
</file>